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cantineo69-my.sharepoint.com/personal/jacques_winsback_cantineo_fr/Documents/Documents/1 Cantineo/1 MISSIONS JW/ENSAG/Mission/DCE/Version 11 07 25/"/>
    </mc:Choice>
  </mc:AlternateContent>
  <xr:revisionPtr revIDLastSave="530" documentId="8_{92582A44-AF72-49DD-AF34-9C553518605A}" xr6:coauthVersionLast="47" xr6:coauthVersionMax="47" xr10:uidLastSave="{6EC4C41F-8ECF-4201-A44A-49A43AB84559}"/>
  <bookViews>
    <workbookView xWindow="-120" yWindow="-16320" windowWidth="29040" windowHeight="15720" tabRatio="634" activeTab="2" xr2:uid="{00000000-000D-0000-FFFF-FFFF00000000}"/>
  </bookViews>
  <sheets>
    <sheet name="Page de garde" sheetId="10" r:id="rId1"/>
    <sheet name="Frais de fonctionnement" sheetId="29" r:id="rId2"/>
    <sheet name="BPU Cafétéria" sheetId="30" r:id="rId3"/>
    <sheet name="BPU Prest Annexes" sheetId="9" r:id="rId4"/>
    <sheet name="DQE simplifié" sheetId="31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4">#REF!</definedName>
    <definedName name="_Fill" hidden="1">#REF!</definedName>
    <definedName name="_MatInverse_In" hidden="1">#REF!</definedName>
    <definedName name="_MatInverse_Out" hidden="1">#REF!</definedName>
    <definedName name="A1ARVALYS" localSheetId="0">#REF!</definedName>
    <definedName name="A1ARVALYS">#REF!</definedName>
    <definedName name="A1ASCAC">#REF!</definedName>
    <definedName name="A1CDER">#REF!</definedName>
    <definedName name="A1CDERINF">#REF!</definedName>
    <definedName name="A1CDERNC">#REF!</definedName>
    <definedName name="A1CHDEPAGRI">#REF!</definedName>
    <definedName name="A1CHREGAGRI">#REF!</definedName>
    <definedName name="A1CRCA">#REF!</definedName>
    <definedName name="A1FDSEA">#REF!</definedName>
    <definedName name="A1FEDCHASS">#REF!</definedName>
    <definedName name="A1FLUZERNE">#REF!</definedName>
    <definedName name="A1RIE">#REF!</definedName>
    <definedName name="A1TOTALFACT">#REF!</definedName>
    <definedName name="A1UCLM">#REF!</definedName>
    <definedName name="A2ARVALYS">'[1]FACT-2ème T11'!#REF!</definedName>
    <definedName name="A2ASCAC">'[1]FACT-2ème T11'!#REF!</definedName>
    <definedName name="A2CDER">'[1]FACT-2ème T11'!#REF!</definedName>
    <definedName name="A2CDERINF">'[1]FACT-2ème T11'!#REF!</definedName>
    <definedName name="A2CDERNC">'[1]FACT-2ème T11'!#REF!</definedName>
    <definedName name="A2CHDEPAGRI">'[1]FACT-2ème T11'!#REF!</definedName>
    <definedName name="A2CHREGAGRI">'[1]FACT-2ème T11'!#REF!</definedName>
    <definedName name="A2CRCA">'[1]FACT-2ème T11'!#REF!</definedName>
    <definedName name="A2FDSEA">'[1]FACT-2ème T11'!#REF!</definedName>
    <definedName name="A2FEDCHASS">'[1]FACT-2ème T11'!#REF!</definedName>
    <definedName name="A2FLUZERNE">'[1]FACT-2ème T11'!#REF!</definedName>
    <definedName name="A2RIE" localSheetId="0">#REF!</definedName>
    <definedName name="A2RIE">#REF!</definedName>
    <definedName name="A2TOTALFACT" localSheetId="0">'[1]FACT-2ème T11'!#REF!</definedName>
    <definedName name="A2TOTALFACT">'[1]FACT-2ème T11'!#REF!</definedName>
    <definedName name="A2UCLM">'[1]FACT-2ème T11'!#REF!</definedName>
    <definedName name="A3ARVALYS">'[1]FACT-3ème T11'!#REF!</definedName>
    <definedName name="A3ASCAC">'[1]FACT-3ème T11'!#REF!</definedName>
    <definedName name="A3CDER">'[1]FACT-3ème T11'!#REF!</definedName>
    <definedName name="A3CDERINF">'[1]FACT-3ème T11'!#REF!</definedName>
    <definedName name="A3CDERNC">'[1]FACT-3ème T11'!#REF!</definedName>
    <definedName name="A3CHDEPAGRI">'[1]FACT-3ème T11'!#REF!</definedName>
    <definedName name="A3CHREGAGRI">'[1]FACT-3ème T11'!#REF!</definedName>
    <definedName name="A3CRCA">'[1]FACT-3ème T11'!#REF!</definedName>
    <definedName name="A3FDSEA">'[1]FACT-3ème T11'!#REF!</definedName>
    <definedName name="A3FEDCHASS">'[1]FACT-3ème T11'!#REF!</definedName>
    <definedName name="A3FLUZERNE">'[1]FACT-3ème T11'!#REF!</definedName>
    <definedName name="A3RIE" localSheetId="0">#REF!</definedName>
    <definedName name="A3RIE">#REF!</definedName>
    <definedName name="A3TOTALFACT" localSheetId="0">'[1]FACT-3ème T11'!#REF!</definedName>
    <definedName name="A3TOTALFACT">'[1]FACT-3ème T11'!#REF!</definedName>
    <definedName name="A3UCLM">'[1]FACT-3ème T11'!#REF!</definedName>
    <definedName name="A4ARVALYS">'[1]FACT-4ème T11'!#REF!</definedName>
    <definedName name="A4ASCAC">'[1]FACT-4ème T11'!#REF!</definedName>
    <definedName name="A4CDER">'[1]FACT-4ème T11'!#REF!</definedName>
    <definedName name="A4CDERINF">'[1]FACT-4ème T11'!#REF!</definedName>
    <definedName name="A4CDERNC">'[1]FACT-4ème T11'!#REF!</definedName>
    <definedName name="A4CHDEPAGRI">'[1]FACT-4ème T11'!#REF!</definedName>
    <definedName name="A4CHREGAGRI">'[1]FACT-4ème T11'!#REF!</definedName>
    <definedName name="A4CRCA">'[1]FACT-4ème T11'!#REF!</definedName>
    <definedName name="A4FDSEA">'[1]FACT-4ème T11'!#REF!</definedName>
    <definedName name="A4FEDCHASS">'[1]FACT-4ème T11'!#REF!</definedName>
    <definedName name="A4FLUZERNE">'[1]FACT-4ème T11'!#REF!</definedName>
    <definedName name="A4RIE" localSheetId="0">#REF!</definedName>
    <definedName name="A4RIE">#REF!</definedName>
    <definedName name="A4TOTALFACT" localSheetId="0">'[1]FACT-4ème T11'!#REF!</definedName>
    <definedName name="A4TOTALFACT">'[1]FACT-4ème T11'!#REF!</definedName>
    <definedName name="A4UCLM">'[1]FACT-4ème T11'!#REF!</definedName>
    <definedName name="aa" localSheetId="0">#REF!</definedName>
    <definedName name="aa">#REF!</definedName>
    <definedName name="Assiette">949360</definedName>
    <definedName name="_xlnm.Database">[2]BC_2010!$A$1:$C$64</definedName>
    <definedName name="BASE_STEP">[3]STEP!$A$4:$AC$27</definedName>
    <definedName name="bassin_collecte">[4]Listes!$D$2:$D$8</definedName>
    <definedName name="BDD_code" localSheetId="0">#REF!</definedName>
    <definedName name="BDD_code">#REF!</definedName>
    <definedName name="BDD_nom" localSheetId="0">#REF!</definedName>
    <definedName name="BDD_nom">#REF!</definedName>
    <definedName name="bthisisthelogo" localSheetId="0">'Page de garde'!$B$4</definedName>
    <definedName name="CLES" localSheetId="0">#REF!</definedName>
    <definedName name="CLES">#REF!</definedName>
    <definedName name="communes">[4]Listes!$B$2:$B$30</definedName>
    <definedName name="CV">"SpinButton1"</definedName>
    <definedName name="Département">#REF!</definedName>
    <definedName name="Excel_BuiltIn_Print_Area_2">"$#REF !.$A$1:$N$67"</definedName>
    <definedName name="Excel_BuiltIn_Print_Area_3">"$#REF !.$A$1:$F$46"</definedName>
    <definedName name="Excel_BuiltIn_Print_Area_4">"$#REF !.$A$1:$O$47"</definedName>
    <definedName name="EXPORT_STEP">'[5]Lille-Blanquefort'!$A$4:$F$28</definedName>
    <definedName name="FACTCL3">#REF!</definedName>
    <definedName name="liste">"SpinButton1"</definedName>
    <definedName name="liste_choix">'[6]Listes - onglet caché'!$D$4:$D$6</definedName>
    <definedName name="liste_type_projets">'[7]Listes - onglet caché'!$B$4:$B$6</definedName>
    <definedName name="LOCBAIL">#REF!</definedName>
    <definedName name="m">#REF!</definedName>
    <definedName name="Nbre_d_abonnés">6250</definedName>
    <definedName name="nSkip">15</definedName>
    <definedName name="Part_internat" localSheetId="0">#REF!</definedName>
    <definedName name="Part_internat">#REF!</definedName>
    <definedName name="PDEV._BUDFACT" localSheetId="0">#REF!</definedName>
    <definedName name="PDEV._BUDFACT">#REF!</definedName>
    <definedName name="po" localSheetId="0">#REF!</definedName>
    <definedName name="po">#REF!</definedName>
    <definedName name="responsabilité">[4]Listes!$G$2:$G$16</definedName>
    <definedName name="Taux_horaire_Employé">25.5</definedName>
    <definedName name="Taux_horaire_Ingénieur">69</definedName>
    <definedName name="Taux_horaire_Maitrise">33.5</definedName>
    <definedName name="Typ_Ens">#REF!</definedName>
    <definedName name="type_bordereau">[4]Listes!$A$2:$A$6</definedName>
    <definedName name="type_nuisance">[4]Listes!$E$2:$E$5</definedName>
    <definedName name="type_problème">[4]Listes!$F$2:$F$8</definedName>
    <definedName name="type_réseau">[4]Listes!$C$2:$C$7</definedName>
    <definedName name="_xlnm.Print_Area" localSheetId="2">'BPU Cafétéria'!$A$1:$G$120</definedName>
    <definedName name="_xlnm.Print_Area" localSheetId="3">'BPU Prest Annexes'!$A$1:$G$59</definedName>
    <definedName name="_xlnm.Print_Area" localSheetId="1">'Frais de fonctionnement'!$A$1:$J$36</definedName>
    <definedName name="_xlnm.Print_Area" localSheetId="0">'Page de garde'!$A$1:$C$16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9" l="1"/>
  <c r="E17" i="9"/>
  <c r="E16" i="9"/>
  <c r="C24" i="31"/>
  <c r="C23" i="31"/>
  <c r="C20" i="31"/>
  <c r="E20" i="31" s="1"/>
  <c r="D19" i="31"/>
  <c r="F19" i="31" s="1"/>
  <c r="C19" i="31"/>
  <c r="E19" i="31" s="1"/>
  <c r="C18" i="31"/>
  <c r="E18" i="31" s="1"/>
  <c r="C17" i="31"/>
  <c r="E17" i="31" s="1"/>
  <c r="C16" i="31"/>
  <c r="E16" i="31" s="1"/>
  <c r="C15" i="31"/>
  <c r="E15" i="31" s="1"/>
  <c r="G94" i="30"/>
  <c r="G95" i="30"/>
  <c r="G96" i="30"/>
  <c r="G97" i="30"/>
  <c r="G98" i="30"/>
  <c r="G99" i="30"/>
  <c r="G100" i="30"/>
  <c r="G101" i="30"/>
  <c r="G102" i="30"/>
  <c r="G103" i="30"/>
  <c r="G104" i="30"/>
  <c r="G105" i="30"/>
  <c r="G106" i="30"/>
  <c r="G107" i="30"/>
  <c r="G108" i="30"/>
  <c r="G109" i="30"/>
  <c r="G110" i="30"/>
  <c r="G67" i="30"/>
  <c r="G68" i="30"/>
  <c r="G26" i="30"/>
  <c r="G27" i="30"/>
  <c r="G28" i="30"/>
  <c r="G29" i="30"/>
  <c r="G30" i="30"/>
  <c r="G31" i="30"/>
  <c r="G32" i="30"/>
  <c r="G33" i="30"/>
  <c r="G34" i="30"/>
  <c r="G35" i="30"/>
  <c r="G36" i="30"/>
  <c r="G37" i="30"/>
  <c r="G38" i="30"/>
  <c r="D23" i="31" l="1"/>
  <c r="D15" i="31"/>
  <c r="F15" i="31" s="1"/>
  <c r="C8" i="31"/>
  <c r="E8" i="31" s="1"/>
  <c r="A8" i="31"/>
  <c r="G111" i="30"/>
  <c r="G112" i="30"/>
  <c r="G113" i="30"/>
  <c r="G114" i="30"/>
  <c r="G115" i="30"/>
  <c r="G116" i="30"/>
  <c r="G117" i="30"/>
  <c r="G118" i="30"/>
  <c r="C22" i="31"/>
  <c r="A22" i="31"/>
  <c r="C21" i="31"/>
  <c r="E21" i="31" s="1"/>
  <c r="A21" i="31"/>
  <c r="A40" i="31"/>
  <c r="E24" i="31"/>
  <c r="C14" i="31"/>
  <c r="C10" i="31"/>
  <c r="E10" i="31" s="1"/>
  <c r="A10" i="31"/>
  <c r="A14" i="31"/>
  <c r="G20" i="30"/>
  <c r="D10" i="31" s="1"/>
  <c r="F10" i="31" s="1"/>
  <c r="G21" i="30"/>
  <c r="G22" i="30"/>
  <c r="G23" i="30"/>
  <c r="G24" i="30"/>
  <c r="G25" i="30"/>
  <c r="D14" i="31" s="1"/>
  <c r="A12" i="31"/>
  <c r="C12" i="31"/>
  <c r="A13" i="31"/>
  <c r="C13" i="31"/>
  <c r="C11" i="31"/>
  <c r="C9" i="31"/>
  <c r="A11" i="31"/>
  <c r="A9" i="31"/>
  <c r="D24" i="31" l="1"/>
  <c r="F24" i="31" s="1"/>
  <c r="C7" i="31"/>
  <c r="E7" i="31" s="1"/>
  <c r="A6" i="31"/>
  <c r="A7" i="31"/>
  <c r="A5" i="31"/>
  <c r="C6" i="31"/>
  <c r="E6" i="31" s="1"/>
  <c r="C5" i="31"/>
  <c r="E5" i="31" s="1"/>
  <c r="G9" i="30"/>
  <c r="D6" i="31" s="1"/>
  <c r="F6" i="31" s="1"/>
  <c r="G10" i="30"/>
  <c r="D7" i="31" s="1"/>
  <c r="F7" i="31" s="1"/>
  <c r="G11" i="30"/>
  <c r="G12" i="30"/>
  <c r="G13" i="30"/>
  <c r="G14" i="30"/>
  <c r="G15" i="30"/>
  <c r="G16" i="30"/>
  <c r="G17" i="30"/>
  <c r="G19" i="30"/>
  <c r="D9" i="31" s="1"/>
  <c r="F9" i="31" s="1"/>
  <c r="D11" i="31"/>
  <c r="F11" i="31" s="1"/>
  <c r="D12" i="31"/>
  <c r="F12" i="31" s="1"/>
  <c r="D13" i="31"/>
  <c r="F13" i="31" s="1"/>
  <c r="G39" i="30"/>
  <c r="G40" i="30"/>
  <c r="G41" i="30"/>
  <c r="G42" i="30"/>
  <c r="G43" i="30"/>
  <c r="G44" i="30"/>
  <c r="G45" i="30"/>
  <c r="G46" i="30"/>
  <c r="G47" i="30"/>
  <c r="G48" i="30"/>
  <c r="G49" i="30"/>
  <c r="G50" i="30"/>
  <c r="G51" i="30"/>
  <c r="G52" i="30"/>
  <c r="G53" i="30"/>
  <c r="G54" i="30"/>
  <c r="G55" i="30"/>
  <c r="G56" i="30"/>
  <c r="G57" i="30"/>
  <c r="G58" i="30"/>
  <c r="G59" i="30"/>
  <c r="G60" i="30"/>
  <c r="G61" i="30"/>
  <c r="G62" i="30"/>
  <c r="G63" i="30"/>
  <c r="G64" i="30"/>
  <c r="G65" i="30"/>
  <c r="G66" i="30"/>
  <c r="G69" i="30"/>
  <c r="G70" i="30"/>
  <c r="G71" i="30"/>
  <c r="G72" i="30"/>
  <c r="G73" i="30"/>
  <c r="G74" i="30"/>
  <c r="G75" i="30"/>
  <c r="G76" i="30"/>
  <c r="G77" i="30"/>
  <c r="G78" i="30"/>
  <c r="G79" i="30"/>
  <c r="G80" i="30"/>
  <c r="G81" i="30"/>
  <c r="G82" i="30"/>
  <c r="G83" i="30"/>
  <c r="G84" i="30"/>
  <c r="G85" i="30"/>
  <c r="G86" i="30"/>
  <c r="G87" i="30"/>
  <c r="G88" i="30"/>
  <c r="G89" i="30"/>
  <c r="D21" i="31" s="1"/>
  <c r="F21" i="31" s="1"/>
  <c r="G90" i="30"/>
  <c r="G91" i="30"/>
  <c r="D22" i="31" s="1"/>
  <c r="F22" i="31" s="1"/>
  <c r="G92" i="30"/>
  <c r="G93" i="30"/>
  <c r="G8" i="30"/>
  <c r="D5" i="31" s="1"/>
  <c r="F5" i="31" s="1"/>
  <c r="G7" i="30"/>
  <c r="E9" i="31"/>
  <c r="E11" i="31"/>
  <c r="E12" i="31"/>
  <c r="E13" i="31"/>
  <c r="E14" i="31"/>
  <c r="F14" i="31"/>
  <c r="E22" i="31"/>
  <c r="E23" i="31"/>
  <c r="F23" i="31"/>
  <c r="C29" i="29"/>
  <c r="B120" i="30"/>
  <c r="H11" i="29"/>
  <c r="F11" i="29"/>
  <c r="G11" i="29"/>
  <c r="E11" i="29"/>
  <c r="D18" i="31" l="1"/>
  <c r="F18" i="31" s="1"/>
  <c r="D8" i="31"/>
  <c r="F8" i="31" s="1"/>
  <c r="D16" i="31"/>
  <c r="F16" i="31" s="1"/>
  <c r="D20" i="31"/>
  <c r="F20" i="31" s="1"/>
  <c r="D17" i="31"/>
  <c r="F17" i="31" s="1"/>
  <c r="E32" i="31"/>
  <c r="I11" i="29"/>
  <c r="C31" i="29" s="1"/>
  <c r="F32" i="31" l="1"/>
  <c r="B59" i="9"/>
  <c r="B36" i="29"/>
  <c r="E20" i="9" l="1"/>
  <c r="E53" i="9" l="1"/>
  <c r="E42" i="9" l="1"/>
  <c r="E57" i="9" l="1"/>
  <c r="E56" i="9"/>
  <c r="E55" i="9"/>
  <c r="E14" i="9"/>
  <c r="E13" i="9"/>
  <c r="E12" i="9"/>
  <c r="E11" i="9"/>
  <c r="E10" i="9"/>
  <c r="E9" i="9"/>
  <c r="E8" i="9"/>
  <c r="E7" i="9"/>
  <c r="E36" i="9"/>
  <c r="E35" i="9"/>
  <c r="E34" i="9"/>
  <c r="E33" i="9"/>
  <c r="E32" i="9"/>
  <c r="E31" i="9"/>
  <c r="E29" i="9"/>
  <c r="E28" i="9"/>
  <c r="E27" i="9"/>
  <c r="E26" i="9"/>
  <c r="E25" i="9"/>
  <c r="E24" i="9"/>
  <c r="E22" i="9"/>
  <c r="E21" i="9"/>
  <c r="E52" i="9"/>
  <c r="E51" i="9"/>
  <c r="E50" i="9"/>
  <c r="E49" i="9"/>
  <c r="E48" i="9"/>
  <c r="E47" i="9"/>
  <c r="E46" i="9"/>
  <c r="E45" i="9"/>
  <c r="E44" i="9"/>
  <c r="E43" i="9"/>
  <c r="E41" i="9"/>
  <c r="E40" i="9"/>
  <c r="E39" i="9"/>
  <c r="E38" i="9"/>
</calcChain>
</file>

<file path=xl/sharedStrings.xml><?xml version="1.0" encoding="utf-8"?>
<sst xmlns="http://schemas.openxmlformats.org/spreadsheetml/2006/main" count="296" uniqueCount="197">
  <si>
    <t>Frais administratifs</t>
  </si>
  <si>
    <t>Assurances</t>
  </si>
  <si>
    <t>H.T.</t>
  </si>
  <si>
    <t>T.T.C.</t>
  </si>
  <si>
    <t>Service</t>
  </si>
  <si>
    <t>Rémunération du Titulaire</t>
  </si>
  <si>
    <t>% TVA</t>
  </si>
  <si>
    <t>Cocktail déjeunatoire ou dînatoire</t>
  </si>
  <si>
    <t>Buffet</t>
  </si>
  <si>
    <t>Tarif horaire jour</t>
  </si>
  <si>
    <t>Tarif horaire nuit</t>
  </si>
  <si>
    <t>Forfait 4h jour</t>
  </si>
  <si>
    <t>CADRE DE REPONSE FINANCIER</t>
  </si>
  <si>
    <t>Boissons</t>
  </si>
  <si>
    <t>Catégorie nutritionnelle</t>
  </si>
  <si>
    <t>HT</t>
  </si>
  <si>
    <t>Nom</t>
  </si>
  <si>
    <t>Fonction</t>
  </si>
  <si>
    <t>Frais de personnel</t>
  </si>
  <si>
    <t>Calibrage net assiette (pièce ou grammes)</t>
  </si>
  <si>
    <t>Unité de facturation</t>
  </si>
  <si>
    <t>par personne</t>
  </si>
  <si>
    <t>à l'unité</t>
  </si>
  <si>
    <t>Tarif horaire</t>
  </si>
  <si>
    <t>Forfait 4h</t>
  </si>
  <si>
    <t>Formules :</t>
  </si>
  <si>
    <t>…</t>
  </si>
  <si>
    <t>détailler</t>
  </si>
  <si>
    <t>Frais d'exploitation</t>
  </si>
  <si>
    <t>à détailler</t>
  </si>
  <si>
    <t>Prestation de restauration de la cafétéria de l’École Nationale Supérieure d’Architecture de Grenoble (ENSAG)</t>
  </si>
  <si>
    <t>Bordereau de Prix Unitaires (BPU) - Prestations annexes</t>
  </si>
  <si>
    <t>REGLES DE REMPLISSAGE DU CADRE FINANCIER
Les tableaux doivent être complétés avec précision, le candidat complète uniquement les cellules sur fond bleu.
En dehors des élements à noter dans les cellules sur fond bleu, ce document ne peut en aucun cas être modifié sous peine d’irrégularité de l’offre.</t>
  </si>
  <si>
    <t>Type de contrat (CDI, CDD, CDII …)</t>
  </si>
  <si>
    <t>Salaire brut annuel</t>
  </si>
  <si>
    <t>Charges sociales</t>
  </si>
  <si>
    <t>Masse salariale annuelle</t>
  </si>
  <si>
    <t>Nb heures travaillées / an</t>
  </si>
  <si>
    <t>Equivalent temps plein</t>
  </si>
  <si>
    <t>Total Frais de personnel</t>
  </si>
  <si>
    <t>Frais de personnel pour la préparation des repas</t>
  </si>
  <si>
    <t>Frais de personnel pour la livraison des repas</t>
  </si>
  <si>
    <t>Autres frais de fonctionnement de la cuisine</t>
  </si>
  <si>
    <t>Frais d'exploitation pour la livraison des repas</t>
  </si>
  <si>
    <t>Système d'encaissement</t>
  </si>
  <si>
    <t>Produits d'entretien</t>
  </si>
  <si>
    <t>Consommables</t>
  </si>
  <si>
    <t>Frais d'animation, marketing</t>
  </si>
  <si>
    <t>Impôts et taxes</t>
  </si>
  <si>
    <t>Frais de sège et de structure</t>
  </si>
  <si>
    <t>R.R.R.O. (remises, rabais, ristournes obtenus) à saisir en négatif</t>
  </si>
  <si>
    <t>Total Frais d'exploitation</t>
  </si>
  <si>
    <t>Frais de fonctionnement annuels de la cafétéria en € HT</t>
  </si>
  <si>
    <t>Frais de fonctionnement annuels de la Cafétéria en € HT</t>
  </si>
  <si>
    <t>Bordereau de Prix Unitaires (BPU) de la Cafétéria incluant les frais de fonctionnement</t>
  </si>
  <si>
    <r>
      <t>Apéritif</t>
    </r>
    <r>
      <rPr>
        <b/>
        <sz val="11"/>
        <rFont val="Arial"/>
        <family val="2"/>
      </rPr>
      <t xml:space="preserve"> </t>
    </r>
  </si>
  <si>
    <t>Plateaux repas</t>
  </si>
  <si>
    <t>Formules</t>
  </si>
  <si>
    <t>Détail Quantitatif Estimatif simplifié</t>
  </si>
  <si>
    <t>Formule étudiant conventionné</t>
  </si>
  <si>
    <t>Article</t>
  </si>
  <si>
    <t>Quantité</t>
  </si>
  <si>
    <t>PV HT</t>
  </si>
  <si>
    <t>PV TTC</t>
  </si>
  <si>
    <t>Montant HT</t>
  </si>
  <si>
    <t>Montant TTC</t>
  </si>
  <si>
    <t>Prix unitaires</t>
  </si>
  <si>
    <t>Taux de TVA</t>
  </si>
  <si>
    <t>TTC</t>
  </si>
  <si>
    <t>Café Expresso</t>
  </si>
  <si>
    <t>Café Filtre</t>
  </si>
  <si>
    <t>Formule 1 plat + 1 périphérique</t>
  </si>
  <si>
    <t>Thé</t>
  </si>
  <si>
    <t>Tisane</t>
  </si>
  <si>
    <t>Formule 1 plat + 2 périphériques</t>
  </si>
  <si>
    <t>Pain au chocolat</t>
  </si>
  <si>
    <t>Pain au raisin</t>
  </si>
  <si>
    <t>Croissant</t>
  </si>
  <si>
    <t xml:space="preserve">    Au détail :</t>
  </si>
  <si>
    <t>Chausson aux pommes</t>
  </si>
  <si>
    <t>Cappuccino</t>
  </si>
  <si>
    <t>Double Expresso</t>
  </si>
  <si>
    <t>Chocolat Chaud</t>
  </si>
  <si>
    <t xml:space="preserve">Nom du candidat : </t>
  </si>
  <si>
    <t>Montant Total</t>
  </si>
  <si>
    <t>Pâtes cuisinées</t>
  </si>
  <si>
    <t>Sandwichs 1</t>
  </si>
  <si>
    <t>Sandwichs 2</t>
  </si>
  <si>
    <t>Sandwichs 3</t>
  </si>
  <si>
    <t>Sandwichs 4</t>
  </si>
  <si>
    <t>Sandwichs 5</t>
  </si>
  <si>
    <t>Sandwichs 6</t>
  </si>
  <si>
    <t>Sandwichs 7</t>
  </si>
  <si>
    <t>Sandwichs 8</t>
  </si>
  <si>
    <t>Sandwichs 9</t>
  </si>
  <si>
    <t>Sandwichs 10</t>
  </si>
  <si>
    <t>Détail - précisions</t>
  </si>
  <si>
    <t>Boissons chaudes 1</t>
  </si>
  <si>
    <t>Boissons chaudes 2</t>
  </si>
  <si>
    <t>Boissons chaudes 3</t>
  </si>
  <si>
    <t>Boissons chaudes 4</t>
  </si>
  <si>
    <t>Boissons chaudes 5</t>
  </si>
  <si>
    <t>Boissons chaudes 6</t>
  </si>
  <si>
    <t>Boissons chaudes 7</t>
  </si>
  <si>
    <t>Boissons chaudes 8</t>
  </si>
  <si>
    <t>Boissons chaudes 9</t>
  </si>
  <si>
    <t>Boissons chaudes 10</t>
  </si>
  <si>
    <t>Boissons froides 1</t>
  </si>
  <si>
    <t>Boissons froides 2</t>
  </si>
  <si>
    <t>Boissons froides 3</t>
  </si>
  <si>
    <t>Boissons froides 4</t>
  </si>
  <si>
    <t>Boissons froides 5</t>
  </si>
  <si>
    <t>Boissons froides 6</t>
  </si>
  <si>
    <t>Boissons froides 7</t>
  </si>
  <si>
    <t>Boissons froides 8</t>
  </si>
  <si>
    <t>Boissons froides 9</t>
  </si>
  <si>
    <t>Boissons froides 10</t>
  </si>
  <si>
    <t>Plats 1</t>
  </si>
  <si>
    <t>Plats 2</t>
  </si>
  <si>
    <t>Plats 3</t>
  </si>
  <si>
    <t>Plats 4</t>
  </si>
  <si>
    <t>Plats 5</t>
  </si>
  <si>
    <t>Plats 6</t>
  </si>
  <si>
    <t>Plats 7</t>
  </si>
  <si>
    <t>Plats 8</t>
  </si>
  <si>
    <t>Plats 9</t>
  </si>
  <si>
    <t>Plats 10</t>
  </si>
  <si>
    <t>Salades 1</t>
  </si>
  <si>
    <t>Salades 2</t>
  </si>
  <si>
    <t>Salades 3</t>
  </si>
  <si>
    <t>Salades 4</t>
  </si>
  <si>
    <t>Salades 5</t>
  </si>
  <si>
    <t>Salades 6</t>
  </si>
  <si>
    <t>Salades 7</t>
  </si>
  <si>
    <t>Salades 8</t>
  </si>
  <si>
    <t>Salades 9</t>
  </si>
  <si>
    <t>Salades 10</t>
  </si>
  <si>
    <t>Laitages 1</t>
  </si>
  <si>
    <t>Laitages 2</t>
  </si>
  <si>
    <t>Laitages 3</t>
  </si>
  <si>
    <t>Laitages 4</t>
  </si>
  <si>
    <t>Laitages 5</t>
  </si>
  <si>
    <t>Laitages 6</t>
  </si>
  <si>
    <t>Laitages 7</t>
  </si>
  <si>
    <t>Laitages 8</t>
  </si>
  <si>
    <t>Laitages 9</t>
  </si>
  <si>
    <t>Laitages 10</t>
  </si>
  <si>
    <t>Desserts 1</t>
  </si>
  <si>
    <t>Desserts 2</t>
  </si>
  <si>
    <t>Desserts 3</t>
  </si>
  <si>
    <t>Desserts 4</t>
  </si>
  <si>
    <t>Desserts 5</t>
  </si>
  <si>
    <t>Desserts 6</t>
  </si>
  <si>
    <t>Desserts 7</t>
  </si>
  <si>
    <t>Desserts 8</t>
  </si>
  <si>
    <t>Desserts 9</t>
  </si>
  <si>
    <t>Desserts 10</t>
  </si>
  <si>
    <t>Snacking 1</t>
  </si>
  <si>
    <t>Snacking 2</t>
  </si>
  <si>
    <t>Snacking 3</t>
  </si>
  <si>
    <t>Snacking 4</t>
  </si>
  <si>
    <t>Snacking 5</t>
  </si>
  <si>
    <t>Snacking 6</t>
  </si>
  <si>
    <t>Snacking 7</t>
  </si>
  <si>
    <t>Snacking 8</t>
  </si>
  <si>
    <t>Snacking 9</t>
  </si>
  <si>
    <t>Snacking 10</t>
  </si>
  <si>
    <t>Confiseries 1</t>
  </si>
  <si>
    <t>Confiseries 2</t>
  </si>
  <si>
    <t>Confiseries 3</t>
  </si>
  <si>
    <t>Confiseries 4</t>
  </si>
  <si>
    <t>Confiseries 5</t>
  </si>
  <si>
    <t>Confiseries 6</t>
  </si>
  <si>
    <t>Confiseries 7</t>
  </si>
  <si>
    <t>Confiseries 8</t>
  </si>
  <si>
    <t>Confiseries 9</t>
  </si>
  <si>
    <t>Confiseries 10</t>
  </si>
  <si>
    <t>Fruits 1</t>
  </si>
  <si>
    <t>Fruits 2</t>
  </si>
  <si>
    <t>Fruits 3</t>
  </si>
  <si>
    <t>Fruits 4</t>
  </si>
  <si>
    <t>Fruits 5</t>
  </si>
  <si>
    <t>Fruits 6</t>
  </si>
  <si>
    <t>Fruits 7</t>
  </si>
  <si>
    <t>Fruits 8</t>
  </si>
  <si>
    <t>Fruits 9</t>
  </si>
  <si>
    <t>Fruits 10</t>
  </si>
  <si>
    <t>Moyenne Boissons Froides</t>
  </si>
  <si>
    <t>Moyenne Plats</t>
  </si>
  <si>
    <t>Moyenne Sandwichs</t>
  </si>
  <si>
    <t>Moyenne Salades</t>
  </si>
  <si>
    <t>Moyenne Laitages</t>
  </si>
  <si>
    <t>Moyenne Desserts</t>
  </si>
  <si>
    <t>Moyenne Fruits</t>
  </si>
  <si>
    <t>Moyenne Confiseries</t>
  </si>
  <si>
    <t>NB : les frais de fonctionnement doivent être intégrés dans les prix du BPU Cafétéria</t>
  </si>
  <si>
    <t>Pause / Petit-déjeuner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</si>
</sst>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  <numFmt numFmtId="165" formatCode="_-* #,##0_-;\-* #,##0_-;_-* &quot;-&quot;??_-;_-@_-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20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10"/>
      <name val="Century Gothic"/>
      <family val="2"/>
    </font>
    <font>
      <sz val="11"/>
      <color indexed="8"/>
      <name val="Calibri"/>
      <family val="2"/>
    </font>
    <font>
      <sz val="10"/>
      <name val="Comic Sans MS"/>
      <family val="4"/>
    </font>
    <font>
      <b/>
      <sz val="11"/>
      <name val="Arial"/>
      <family val="2"/>
    </font>
    <font>
      <sz val="11"/>
      <color theme="0"/>
      <name val="Arial"/>
      <family val="2"/>
    </font>
    <font>
      <sz val="11"/>
      <color theme="1"/>
      <name val="Arial"/>
      <family val="2"/>
    </font>
    <font>
      <b/>
      <sz val="16"/>
      <color theme="0"/>
      <name val="Arial"/>
      <family val="2"/>
    </font>
    <font>
      <sz val="12"/>
      <color theme="1"/>
      <name val="Arial"/>
      <family val="2"/>
    </font>
    <font>
      <b/>
      <sz val="20"/>
      <color rgb="FF538DD5"/>
      <name val="Arial"/>
      <family val="2"/>
    </font>
    <font>
      <b/>
      <sz val="14"/>
      <color theme="0"/>
      <name val="Arial"/>
      <family val="2"/>
    </font>
    <font>
      <b/>
      <sz val="10"/>
      <color theme="0"/>
      <name val="Arial"/>
      <family val="2"/>
    </font>
    <font>
      <b/>
      <sz val="10"/>
      <name val="Century Gothic"/>
      <family val="2"/>
    </font>
    <font>
      <sz val="12"/>
      <color rgb="FFFF0000"/>
      <name val="Arial"/>
      <family val="2"/>
    </font>
    <font>
      <b/>
      <sz val="11"/>
      <color theme="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4999237037263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rgb="FF538DD5"/>
      </left>
      <right style="medium">
        <color rgb="FF538DD5"/>
      </right>
      <top style="medium">
        <color rgb="FF538DD5"/>
      </top>
      <bottom style="medium">
        <color rgb="FF538DD5"/>
      </bottom>
      <diagonal/>
    </border>
    <border>
      <left style="thin">
        <color theme="0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7">
    <xf numFmtId="0" fontId="0" fillId="0" borderId="0"/>
    <xf numFmtId="44" fontId="4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0" fontId="10" fillId="0" borderId="0"/>
    <xf numFmtId="0" fontId="11" fillId="0" borderId="0"/>
    <xf numFmtId="9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7" fillId="0" borderId="0"/>
    <xf numFmtId="0" fontId="18" fillId="0" borderId="0"/>
    <xf numFmtId="0" fontId="18" fillId="0" borderId="0"/>
    <xf numFmtId="0" fontId="1" fillId="0" borderId="0"/>
    <xf numFmtId="43" fontId="30" fillId="0" borderId="0" applyFont="0" applyFill="0" applyBorder="0" applyAlignment="0" applyProtection="0"/>
  </cellStyleXfs>
  <cellXfs count="83">
    <xf numFmtId="0" fontId="0" fillId="0" borderId="0" xfId="0"/>
    <xf numFmtId="0" fontId="4" fillId="0" borderId="0" xfId="0" applyFont="1"/>
    <xf numFmtId="0" fontId="9" fillId="0" borderId="0" xfId="0" applyFont="1" applyAlignment="1">
      <alignment horizontal="center"/>
    </xf>
    <xf numFmtId="0" fontId="21" fillId="2" borderId="0" xfId="0" applyFont="1" applyFill="1"/>
    <xf numFmtId="0" fontId="21" fillId="2" borderId="0" xfId="0" applyFont="1" applyFill="1" applyAlignment="1">
      <alignment wrapText="1"/>
    </xf>
    <xf numFmtId="0" fontId="23" fillId="0" borderId="6" xfId="0" applyFont="1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4" fillId="0" borderId="1" xfId="0" applyFont="1" applyBorder="1"/>
    <xf numFmtId="44" fontId="16" fillId="2" borderId="1" xfId="11" applyFont="1" applyFill="1" applyBorder="1" applyAlignment="1" applyProtection="1">
      <alignment horizontal="center" vertical="center" wrapText="1"/>
    </xf>
    <xf numFmtId="0" fontId="4" fillId="2" borderId="0" xfId="0" applyFont="1" applyFill="1"/>
    <xf numFmtId="0" fontId="4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8" fillId="0" borderId="0" xfId="0" applyFont="1"/>
    <xf numFmtId="0" fontId="24" fillId="0" borderId="0" xfId="0" applyFont="1" applyAlignment="1">
      <alignment vertical="center" wrapText="1"/>
    </xf>
    <xf numFmtId="44" fontId="4" fillId="2" borderId="1" xfId="1" applyFill="1" applyBorder="1" applyAlignment="1" applyProtection="1">
      <alignment horizontal="center" vertical="center" wrapText="1"/>
    </xf>
    <xf numFmtId="0" fontId="21" fillId="2" borderId="0" xfId="0" applyFont="1" applyFill="1" applyAlignment="1">
      <alignment horizontal="center"/>
    </xf>
    <xf numFmtId="0" fontId="13" fillId="0" borderId="1" xfId="0" applyFont="1" applyBorder="1" applyAlignment="1">
      <alignment horizontal="center" wrapText="1" shrinkToFit="1"/>
    </xf>
    <xf numFmtId="0" fontId="14" fillId="2" borderId="0" xfId="0" applyFont="1" applyFill="1"/>
    <xf numFmtId="0" fontId="8" fillId="2" borderId="0" xfId="0" applyFont="1" applyFill="1"/>
    <xf numFmtId="0" fontId="22" fillId="3" borderId="0" xfId="0" applyFont="1" applyFill="1" applyAlignment="1">
      <alignment horizontal="center" vertical="center"/>
    </xf>
    <xf numFmtId="0" fontId="22" fillId="3" borderId="0" xfId="0" applyFont="1" applyFill="1" applyAlignment="1">
      <alignment horizontal="center" vertical="center" wrapText="1"/>
    </xf>
    <xf numFmtId="0" fontId="25" fillId="3" borderId="1" xfId="10" applyFont="1" applyFill="1" applyBorder="1" applyAlignment="1">
      <alignment horizontal="center" vertical="center" wrapText="1"/>
    </xf>
    <xf numFmtId="44" fontId="25" fillId="3" borderId="1" xfId="1" applyFont="1" applyFill="1" applyBorder="1" applyAlignment="1" applyProtection="1">
      <alignment horizontal="center" vertical="center" wrapText="1"/>
    </xf>
    <xf numFmtId="0" fontId="15" fillId="0" borderId="0" xfId="0" applyFont="1" applyAlignment="1">
      <alignment horizontal="center"/>
    </xf>
    <xf numFmtId="0" fontId="26" fillId="3" borderId="1" xfId="10" applyFont="1" applyFill="1" applyBorder="1" applyAlignment="1">
      <alignment horizontal="center" vertical="center" wrapText="1"/>
    </xf>
    <xf numFmtId="0" fontId="20" fillId="3" borderId="1" xfId="10" applyFont="1" applyFill="1" applyBorder="1" applyAlignment="1">
      <alignment horizontal="center" vertical="center" wrapText="1"/>
    </xf>
    <xf numFmtId="0" fontId="20" fillId="3" borderId="0" xfId="10" applyFont="1" applyFill="1" applyAlignment="1">
      <alignment horizontal="center" vertical="center" wrapText="1"/>
    </xf>
    <xf numFmtId="0" fontId="13" fillId="4" borderId="4" xfId="0" applyFont="1" applyFill="1" applyBorder="1" applyAlignment="1">
      <alignment vertical="center" wrapText="1"/>
    </xf>
    <xf numFmtId="0" fontId="20" fillId="3" borderId="5" xfId="1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vertical="center"/>
    </xf>
    <xf numFmtId="0" fontId="13" fillId="4" borderId="3" xfId="0" applyFont="1" applyFill="1" applyBorder="1" applyAlignment="1">
      <alignment vertical="center" wrapText="1"/>
    </xf>
    <xf numFmtId="0" fontId="13" fillId="0" borderId="3" xfId="0" applyFont="1" applyBorder="1" applyAlignment="1">
      <alignment wrapText="1" shrinkToFit="1"/>
    </xf>
    <xf numFmtId="44" fontId="13" fillId="4" borderId="1" xfId="1" applyFont="1" applyFill="1" applyBorder="1" applyProtection="1">
      <protection locked="0"/>
    </xf>
    <xf numFmtId="9" fontId="13" fillId="4" borderId="1" xfId="7" applyFont="1" applyFill="1" applyBorder="1" applyProtection="1">
      <protection locked="0"/>
    </xf>
    <xf numFmtId="164" fontId="7" fillId="4" borderId="1" xfId="1" applyNumberFormat="1" applyFont="1" applyFill="1" applyBorder="1" applyAlignment="1" applyProtection="1">
      <alignment vertical="center"/>
      <protection locked="0"/>
    </xf>
    <xf numFmtId="0" fontId="16" fillId="4" borderId="1" xfId="10" applyFont="1" applyFill="1" applyBorder="1" applyAlignment="1" applyProtection="1">
      <alignment horizontal="left" vertical="center" wrapText="1" indent="1"/>
      <protection locked="0"/>
    </xf>
    <xf numFmtId="44" fontId="0" fillId="4" borderId="1" xfId="1" applyFont="1" applyFill="1" applyBorder="1" applyProtection="1">
      <protection locked="0"/>
    </xf>
    <xf numFmtId="0" fontId="16" fillId="2" borderId="1" xfId="10" applyFont="1" applyFill="1" applyBorder="1" applyAlignment="1" applyProtection="1">
      <alignment horizontal="left" vertical="center" wrapText="1" indent="1"/>
      <protection locked="0"/>
    </xf>
    <xf numFmtId="44" fontId="0" fillId="2" borderId="1" xfId="1" applyFont="1" applyFill="1" applyBorder="1" applyProtection="1">
      <protection locked="0"/>
    </xf>
    <xf numFmtId="0" fontId="27" fillId="2" borderId="1" xfId="10" applyFont="1" applyFill="1" applyBorder="1" applyAlignment="1" applyProtection="1">
      <alignment horizontal="left" vertical="center" wrapText="1" indent="1"/>
      <protection locked="0"/>
    </xf>
    <xf numFmtId="0" fontId="26" fillId="3" borderId="1" xfId="0" applyFont="1" applyFill="1" applyBorder="1" applyAlignment="1">
      <alignment horizontal="center" vertical="center" wrapText="1" shrinkToFit="1"/>
    </xf>
    <xf numFmtId="164" fontId="4" fillId="0" borderId="0" xfId="0" applyNumberFormat="1" applyFont="1"/>
    <xf numFmtId="164" fontId="28" fillId="4" borderId="1" xfId="1" applyNumberFormat="1" applyFont="1" applyFill="1" applyBorder="1" applyAlignment="1" applyProtection="1">
      <alignment vertical="center"/>
      <protection locked="0"/>
    </xf>
    <xf numFmtId="164" fontId="7" fillId="0" borderId="1" xfId="1" applyNumberFormat="1" applyFont="1" applyFill="1" applyBorder="1" applyAlignment="1" applyProtection="1">
      <alignment vertical="center"/>
      <protection locked="0"/>
    </xf>
    <xf numFmtId="0" fontId="29" fillId="3" borderId="2" xfId="10" applyFont="1" applyFill="1" applyBorder="1" applyAlignment="1">
      <alignment horizontal="center" vertical="center" wrapText="1"/>
    </xf>
    <xf numFmtId="0" fontId="29" fillId="3" borderId="1" xfId="10" applyFont="1" applyFill="1" applyBorder="1" applyAlignment="1">
      <alignment horizontal="center" vertical="center" wrapText="1"/>
    </xf>
    <xf numFmtId="0" fontId="29" fillId="3" borderId="3" xfId="10" applyFont="1" applyFill="1" applyBorder="1" applyAlignment="1">
      <alignment horizontal="left" vertical="center" wrapText="1"/>
    </xf>
    <xf numFmtId="0" fontId="29" fillId="3" borderId="7" xfId="10" applyFont="1" applyFill="1" applyBorder="1" applyAlignment="1">
      <alignment horizontal="left" vertical="center" wrapText="1"/>
    </xf>
    <xf numFmtId="0" fontId="29" fillId="3" borderId="5" xfId="10" applyFont="1" applyFill="1" applyBorder="1" applyAlignment="1">
      <alignment horizontal="left" vertical="center" wrapText="1"/>
    </xf>
    <xf numFmtId="165" fontId="0" fillId="0" borderId="0" xfId="16" applyNumberFormat="1" applyFont="1"/>
    <xf numFmtId="10" fontId="0" fillId="4" borderId="1" xfId="7" applyNumberFormat="1" applyFont="1" applyFill="1" applyBorder="1" applyProtection="1">
      <protection locked="0"/>
    </xf>
    <xf numFmtId="0" fontId="14" fillId="0" borderId="1" xfId="0" applyFont="1" applyBorder="1"/>
    <xf numFmtId="0" fontId="16" fillId="0" borderId="1" xfId="10" applyFont="1" applyBorder="1" applyAlignment="1" applyProtection="1">
      <alignment horizontal="left" vertical="center" wrapText="1" indent="1"/>
      <protection locked="0"/>
    </xf>
    <xf numFmtId="44" fontId="0" fillId="0" borderId="1" xfId="1" applyFont="1" applyFill="1" applyBorder="1" applyProtection="1">
      <protection locked="0"/>
    </xf>
    <xf numFmtId="10" fontId="0" fillId="0" borderId="1" xfId="7" applyNumberFormat="1" applyFont="1" applyFill="1" applyBorder="1" applyProtection="1">
      <protection locked="0"/>
    </xf>
    <xf numFmtId="44" fontId="16" fillId="0" borderId="1" xfId="11" applyFont="1" applyFill="1" applyBorder="1" applyAlignment="1" applyProtection="1">
      <alignment horizontal="center" vertical="center" wrapText="1"/>
    </xf>
    <xf numFmtId="0" fontId="23" fillId="4" borderId="1" xfId="0" applyFont="1" applyFill="1" applyBorder="1" applyAlignment="1" applyProtection="1">
      <alignment horizontal="left" vertical="top" wrapText="1"/>
      <protection locked="0"/>
    </xf>
    <xf numFmtId="164" fontId="14" fillId="0" borderId="1" xfId="0" applyNumberFormat="1" applyFont="1" applyBorder="1"/>
    <xf numFmtId="0" fontId="0" fillId="0" borderId="3" xfId="0" applyBorder="1"/>
    <xf numFmtId="165" fontId="0" fillId="0" borderId="9" xfId="16" applyNumberFormat="1" applyFont="1" applyBorder="1"/>
    <xf numFmtId="0" fontId="14" fillId="0" borderId="9" xfId="0" applyFont="1" applyBorder="1"/>
    <xf numFmtId="0" fontId="14" fillId="0" borderId="8" xfId="0" applyFont="1" applyBorder="1"/>
    <xf numFmtId="0" fontId="14" fillId="0" borderId="1" xfId="0" applyFont="1" applyBorder="1" applyAlignment="1">
      <alignment horizontal="center"/>
    </xf>
    <xf numFmtId="0" fontId="4" fillId="0" borderId="10" xfId="0" applyFont="1" applyBorder="1"/>
    <xf numFmtId="165" fontId="0" fillId="0" borderId="10" xfId="16" applyNumberFormat="1" applyFont="1" applyBorder="1"/>
    <xf numFmtId="44" fontId="0" fillId="0" borderId="10" xfId="0" applyNumberFormat="1" applyBorder="1"/>
    <xf numFmtId="164" fontId="0" fillId="0" borderId="10" xfId="1" applyNumberFormat="1" applyFont="1" applyBorder="1"/>
    <xf numFmtId="0" fontId="4" fillId="0" borderId="11" xfId="0" applyFont="1" applyBorder="1"/>
    <xf numFmtId="165" fontId="0" fillId="0" borderId="11" xfId="16" applyNumberFormat="1" applyFont="1" applyBorder="1"/>
    <xf numFmtId="44" fontId="0" fillId="0" borderId="11" xfId="0" applyNumberFormat="1" applyBorder="1"/>
    <xf numFmtId="164" fontId="0" fillId="0" borderId="11" xfId="1" applyNumberFormat="1" applyFont="1" applyBorder="1"/>
    <xf numFmtId="0" fontId="0" fillId="0" borderId="11" xfId="0" applyBorder="1"/>
    <xf numFmtId="0" fontId="0" fillId="0" borderId="12" xfId="0" applyBorder="1"/>
    <xf numFmtId="165" fontId="0" fillId="0" borderId="12" xfId="16" applyNumberFormat="1" applyFont="1" applyBorder="1"/>
    <xf numFmtId="0" fontId="15" fillId="0" borderId="0" xfId="0" applyFont="1"/>
    <xf numFmtId="0" fontId="22" fillId="3" borderId="0" xfId="0" applyFont="1" applyFill="1" applyAlignment="1">
      <alignment horizontal="center" vertical="center" wrapText="1"/>
    </xf>
    <xf numFmtId="0" fontId="26" fillId="3" borderId="1" xfId="10" applyFont="1" applyFill="1" applyBorder="1" applyAlignment="1">
      <alignment horizontal="center" vertical="center" wrapText="1"/>
    </xf>
    <xf numFmtId="0" fontId="26" fillId="3" borderId="3" xfId="10" applyFont="1" applyFill="1" applyBorder="1" applyAlignment="1">
      <alignment horizontal="center" vertical="center" wrapText="1"/>
    </xf>
    <xf numFmtId="0" fontId="26" fillId="3" borderId="9" xfId="10" applyFont="1" applyFill="1" applyBorder="1" applyAlignment="1">
      <alignment horizontal="center" vertical="center" wrapText="1"/>
    </xf>
    <xf numFmtId="0" fontId="26" fillId="3" borderId="8" xfId="10" applyFont="1" applyFill="1" applyBorder="1" applyAlignment="1">
      <alignment horizontal="center" vertical="center" wrapText="1"/>
    </xf>
    <xf numFmtId="0" fontId="20" fillId="3" borderId="1" xfId="10" applyFont="1" applyFill="1" applyBorder="1" applyAlignment="1">
      <alignment horizontal="center" vertical="center" wrapText="1"/>
    </xf>
  </cellXfs>
  <cellStyles count="17">
    <cellStyle name="Milliers" xfId="16" builtinId="3"/>
    <cellStyle name="Monétaire" xfId="1" builtinId="4"/>
    <cellStyle name="Monétaire 2" xfId="3" xr:uid="{00000000-0005-0000-0000-000002000000}"/>
    <cellStyle name="Monétaire 2 2" xfId="9" xr:uid="{00000000-0005-0000-0000-000003000000}"/>
    <cellStyle name="Monétaire 2 3" xfId="11" xr:uid="{E18E1EE1-9506-4EB7-BDC2-7988D07E849A}"/>
    <cellStyle name="Normal" xfId="0" builtinId="0"/>
    <cellStyle name="Normal 2" xfId="2" xr:uid="{00000000-0005-0000-0000-000005000000}"/>
    <cellStyle name="Normal 2 2" xfId="4" xr:uid="{00000000-0005-0000-0000-000006000000}"/>
    <cellStyle name="Normal 2 3" xfId="8" xr:uid="{00000000-0005-0000-0000-000007000000}"/>
    <cellStyle name="Normal 2 3 2" xfId="10" xr:uid="{C37E120F-EF6C-431F-9377-DB1394938E3F}"/>
    <cellStyle name="Normal 2 3 2 2" xfId="15" xr:uid="{E42D943B-4594-436C-8557-C016C7422489}"/>
    <cellStyle name="Normal 3" xfId="12" xr:uid="{7F2D8C3F-5933-43CB-AAA5-07350E153007}"/>
    <cellStyle name="Normal 4" xfId="5" xr:uid="{00000000-0005-0000-0000-000008000000}"/>
    <cellStyle name="Normal 5" xfId="13" xr:uid="{A0D0EC70-7F9E-4B12-91F8-767D31CF4E87}"/>
    <cellStyle name="Normal 6" xfId="14" xr:uid="{2BED82A0-A4E0-4F87-8C2C-E0B4A4B63516}"/>
    <cellStyle name="Pourcentage" xfId="7" builtinId="5"/>
    <cellStyle name="Pourcentage 2" xfId="6" xr:uid="{00000000-0005-0000-0000-00000A000000}"/>
  </cellStyles>
  <dxfs count="0"/>
  <tableStyles count="0" defaultTableStyle="TableStyleMedium2" defaultPivotStyle="PivotStyleLight16"/>
  <colors>
    <mruColors>
      <color rgb="FF538DD5"/>
      <color rgb="FFA5A5A5"/>
      <color rgb="FFFFD5D6"/>
      <color rgb="FF0070C0"/>
      <color rgb="FF5D95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2120081</xdr:colOff>
      <xdr:row>2</xdr:row>
      <xdr:rowOff>51209</xdr:rowOff>
    </xdr:from>
    <xdr:to>
      <xdr:col>1</xdr:col>
      <xdr:colOff>4155891</xdr:colOff>
      <xdr:row>4</xdr:row>
      <xdr:rowOff>502776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B0E3AB5-2876-AAB1-074D-62153EEA3E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2016" y="351639"/>
          <a:ext cx="2035810" cy="7488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1073602</xdr:colOff>
      <xdr:row>0</xdr:row>
      <xdr:rowOff>278573</xdr:rowOff>
    </xdr:from>
    <xdr:to>
      <xdr:col>4</xdr:col>
      <xdr:colOff>464951</xdr:colOff>
      <xdr:row>0</xdr:row>
      <xdr:rowOff>1197429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87F2065-4EA9-4550-A97A-69ED947E46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1852" y="278573"/>
          <a:ext cx="2507385" cy="9188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711200</xdr:colOff>
      <xdr:row>0</xdr:row>
      <xdr:rowOff>259977</xdr:rowOff>
    </xdr:from>
    <xdr:to>
      <xdr:col>3</xdr:col>
      <xdr:colOff>1009725</xdr:colOff>
      <xdr:row>0</xdr:row>
      <xdr:rowOff>1008799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B7E03A1-0C02-4A69-9D83-324FED19EC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2875" y="259977"/>
          <a:ext cx="2060650" cy="7488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5560785</xdr:colOff>
      <xdr:row>0</xdr:row>
      <xdr:rowOff>371929</xdr:rowOff>
    </xdr:from>
    <xdr:to>
      <xdr:col>3</xdr:col>
      <xdr:colOff>897345</xdr:colOff>
      <xdr:row>0</xdr:row>
      <xdr:rowOff>1114401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1B19CF7-7CB6-419E-9BE6-063DE1421A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0571" y="371929"/>
          <a:ext cx="2035810" cy="7488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0</xdr:row>
      <xdr:rowOff>164273</xdr:rowOff>
    </xdr:from>
    <xdr:to>
      <xdr:col>3</xdr:col>
      <xdr:colOff>688622</xdr:colOff>
      <xdr:row>0</xdr:row>
      <xdr:rowOff>1008345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8078680-46E7-4F76-8142-807F09B7B2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164273"/>
          <a:ext cx="2050697" cy="84407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ain%20ROY\AppData\Local\Microsoft\Windows\Temporary%20Internet%20Files\Content.Outlook\LNLJ40FE\FICH%202011%20&#224;%20supprimer%20RIE%20C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nn&#233;es%20techniques\0_-_Safege_-_Projections_assiettes_STEP_et_PR_liss&#233;es%20hors%20transfert%20LF_CD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y.brainloop.net/LDE/Valorisation%20Boue/Cartographie%20optiboue/Bordeaux/Opti%20Boue%20Bordeaux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ravail\S10NHU012_Etude%20prospective%20LDE\Donnees\LDE\Inondations\Exploitation_bordereaux_CUB_et_autres_courrier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nn&#233;es%20techniques\Industriels.xls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https://crrhonealpes-my.sharepoint.com/Documents%20and%20Settings/vroussel/Mes%20documents/0%20-%20BORDEAUX/0%20-%20Volet%20&#233;conomique/00%20-%20MODELE/1%20-%20Donn&#233;es%20sources/SI%20et%20projets%20p&#233;riph&#233;riques/Chiffrage%20M&#233;lodie/Fiche%20contributeur%20chiffrage%20Projets%20MILIEUX%20-%2020111220.xls?60156A7A" TargetMode="External"/><Relationship Id="rId1" Type="http://schemas.openxmlformats.org/officeDocument/2006/relationships/externalLinkPath" Target="file:///\\60156A7A\Fiche%20contributeur%20chiffrage%20Projets%20MILIEUX%20-%20201112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%20-%20BORDEAUX\0%20-%20Volet%20&#233;conomique\00%20-%20MODELE\0%20-%20Mod&#232;le%20en%20cours\Contours_de_l'offre%20-%20actualis&#233;%20VR%20-%2030%20janvier%20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CT-1er T11"/>
      <sheetName val="FACT-2ème T11"/>
      <sheetName val="FACT-3ème T11"/>
      <sheetName val="FACT-4ème T11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effs et Hypothèses"/>
      <sheetName val="Décompo BC_saisie"/>
      <sheetName val="Décomposition_BC"/>
      <sheetName val="BC_2010"/>
      <sheetName val="Projections_BC"/>
      <sheetName val="Projections_Step_intermédiaire"/>
      <sheetName val="BC_secondaires"/>
      <sheetName val="PR"/>
      <sheetName val="Projections_PR"/>
      <sheetName val="Hyp LF"/>
      <sheetName val="Hyp CdH"/>
      <sheetName val="Hyp Sabareges"/>
      <sheetName val="Hyp Cantinolle"/>
      <sheetName val="Hyp Blanquefort"/>
      <sheetName val="Hyp Ambes"/>
      <sheetName val="Hyp Brazza"/>
      <sheetName val="Total CUB"/>
      <sheetName val="Projections_STEP"/>
    </sheetNames>
    <sheetDataSet>
      <sheetData sheetId="0"/>
      <sheetData sheetId="1"/>
      <sheetData sheetId="2"/>
      <sheetData sheetId="3">
        <row r="1">
          <cell r="A1" t="str">
            <v>Bassin de collecte</v>
          </cell>
          <cell r="B1" t="str">
            <v>Type</v>
          </cell>
          <cell r="C1" t="str">
            <v>Step</v>
          </cell>
        </row>
        <row r="3">
          <cell r="A3" t="str">
            <v>AMBES</v>
          </cell>
          <cell r="B3" t="str">
            <v>Separatif</v>
          </cell>
          <cell r="C3" t="str">
            <v>Ambes</v>
          </cell>
        </row>
        <row r="4">
          <cell r="A4" t="str">
            <v>ARCINS</v>
          </cell>
          <cell r="B4" t="str">
            <v>Separatif</v>
          </cell>
          <cell r="C4" t="str">
            <v>Clos de Hilde</v>
          </cell>
        </row>
        <row r="5">
          <cell r="A5" t="str">
            <v>ARS</v>
          </cell>
          <cell r="B5" t="str">
            <v>Separatif</v>
          </cell>
          <cell r="C5" t="str">
            <v>Clos de Hilde</v>
          </cell>
        </row>
        <row r="6">
          <cell r="A6" t="str">
            <v>AVENUE DU ROY</v>
          </cell>
          <cell r="B6" t="str">
            <v>Separatif</v>
          </cell>
          <cell r="C6" t="str">
            <v>Sabareges</v>
          </cell>
        </row>
        <row r="7">
          <cell r="A7" t="str">
            <v>BASTIDE</v>
          </cell>
          <cell r="B7" t="str">
            <v>Mixte</v>
          </cell>
          <cell r="C7" t="str">
            <v>Clos de Hilde</v>
          </cell>
        </row>
        <row r="8">
          <cell r="A8" t="str">
            <v>BEAUSEJOUR</v>
          </cell>
          <cell r="B8" t="str">
            <v>Separatif</v>
          </cell>
          <cell r="C8" t="str">
            <v>Sabareges</v>
          </cell>
        </row>
        <row r="9">
          <cell r="A9" t="str">
            <v>BERLIQUETS</v>
          </cell>
          <cell r="B9" t="str">
            <v>Separatif</v>
          </cell>
          <cell r="C9" t="str">
            <v>Clos de Hilde</v>
          </cell>
        </row>
        <row r="10">
          <cell r="A10" t="str">
            <v>BERNATETS</v>
          </cell>
          <cell r="B10" t="str">
            <v>Separatif</v>
          </cell>
          <cell r="C10" t="str">
            <v>Sabareges</v>
          </cell>
        </row>
        <row r="11">
          <cell r="A11" t="str">
            <v>BOURRAN</v>
          </cell>
          <cell r="B11" t="str">
            <v>Separatif</v>
          </cell>
          <cell r="C11" t="str">
            <v>Louis Fargues</v>
          </cell>
        </row>
        <row r="12">
          <cell r="A12" t="str">
            <v>BRUGES 1</v>
          </cell>
          <cell r="B12" t="str">
            <v>Separatif</v>
          </cell>
          <cell r="C12" t="str">
            <v>Blanquefort-Lille</v>
          </cell>
        </row>
        <row r="13">
          <cell r="A13" t="str">
            <v>BRUGES 2</v>
          </cell>
          <cell r="B13" t="str">
            <v>Separatif</v>
          </cell>
          <cell r="C13" t="str">
            <v>Blanquefort-Lille</v>
          </cell>
        </row>
        <row r="14">
          <cell r="A14" t="str">
            <v>CAMP DES LANCIERS</v>
          </cell>
          <cell r="B14" t="str">
            <v>Separatif</v>
          </cell>
          <cell r="C14" t="str">
            <v>Cantinolle</v>
          </cell>
        </row>
        <row r="15">
          <cell r="A15" t="str">
            <v>CASTERA</v>
          </cell>
          <cell r="B15" t="str">
            <v>Separatif</v>
          </cell>
          <cell r="C15" t="str">
            <v>Clos de Hilde</v>
          </cell>
        </row>
        <row r="16">
          <cell r="A16" t="str">
            <v>CAUDERAN</v>
          </cell>
          <cell r="B16" t="str">
            <v>Unitaire</v>
          </cell>
          <cell r="C16" t="str">
            <v>Louis Fargues</v>
          </cell>
        </row>
        <row r="17">
          <cell r="A17" t="str">
            <v>CHEMIN DE LA VIE</v>
          </cell>
          <cell r="B17" t="str">
            <v>Separatif</v>
          </cell>
          <cell r="C17" t="str">
            <v>Sabareges</v>
          </cell>
        </row>
        <row r="18">
          <cell r="A18" t="str">
            <v>CHEVALIER</v>
          </cell>
          <cell r="B18" t="str">
            <v>Separatif</v>
          </cell>
          <cell r="C18" t="str">
            <v>Cantinolle</v>
          </cell>
        </row>
        <row r="19">
          <cell r="A19" t="str">
            <v>DEVEZE DEVEAU</v>
          </cell>
          <cell r="B19" t="str">
            <v>Separatif</v>
          </cell>
          <cell r="C19" t="str">
            <v>Louis Fargues</v>
          </cell>
        </row>
        <row r="20">
          <cell r="A20" t="str">
            <v>EAU BLANCHE</v>
          </cell>
          <cell r="B20" t="str">
            <v>Separatif</v>
          </cell>
          <cell r="C20" t="str">
            <v>Clos de Hilde</v>
          </cell>
        </row>
        <row r="21">
          <cell r="A21" t="str">
            <v>EAU BOURDE</v>
          </cell>
          <cell r="B21" t="str">
            <v>Separatif</v>
          </cell>
          <cell r="C21" t="str">
            <v>Clos de Hilde</v>
          </cell>
        </row>
        <row r="22">
          <cell r="A22" t="str">
            <v>FOIRE B</v>
          </cell>
          <cell r="B22" t="str">
            <v>Separatif</v>
          </cell>
          <cell r="C22" t="str">
            <v>Blanquefort-Lille</v>
          </cell>
        </row>
        <row r="23">
          <cell r="A23" t="str">
            <v>GRANDJEAN</v>
          </cell>
          <cell r="B23" t="str">
            <v>Separatif</v>
          </cell>
          <cell r="C23" t="str">
            <v>Sabareges</v>
          </cell>
        </row>
        <row r="24">
          <cell r="A24" t="str">
            <v>GRAVETTE</v>
          </cell>
          <cell r="B24" t="str">
            <v>Separatif</v>
          </cell>
          <cell r="C24" t="str">
            <v>Clos de Hilde</v>
          </cell>
        </row>
        <row r="25">
          <cell r="A25" t="str">
            <v>GRAVITAIRE CANTINOLLE NORD</v>
          </cell>
          <cell r="B25" t="str">
            <v>Separatif</v>
          </cell>
          <cell r="C25" t="str">
            <v>Cantinolle</v>
          </cell>
        </row>
        <row r="26">
          <cell r="A26" t="str">
            <v>GRAVITAIRE CANTINOLLE SUD</v>
          </cell>
          <cell r="B26" t="str">
            <v>Separatif</v>
          </cell>
          <cell r="C26" t="str">
            <v>Cantinolle</v>
          </cell>
        </row>
        <row r="27">
          <cell r="A27" t="str">
            <v>GRAVITAIRE SABAREGES NORD</v>
          </cell>
          <cell r="B27" t="str">
            <v>Separatif</v>
          </cell>
          <cell r="C27" t="str">
            <v>Sabareges</v>
          </cell>
        </row>
        <row r="28">
          <cell r="A28" t="str">
            <v>GRAVITAIRE SABAREGES SUD EST</v>
          </cell>
          <cell r="B28" t="str">
            <v>Separatif</v>
          </cell>
          <cell r="C28" t="str">
            <v>Sabareges</v>
          </cell>
        </row>
        <row r="29">
          <cell r="A29" t="str">
            <v>GRAVITAIRE SABAREGES SUD OUEST</v>
          </cell>
          <cell r="B29" t="str">
            <v>Separatif</v>
          </cell>
          <cell r="C29" t="str">
            <v>Sabareges</v>
          </cell>
        </row>
        <row r="30">
          <cell r="A30" t="str">
            <v>HAUT LORMONT</v>
          </cell>
          <cell r="B30" t="str">
            <v>Unitaire</v>
          </cell>
          <cell r="C30" t="str">
            <v>Sabareges</v>
          </cell>
        </row>
        <row r="31">
          <cell r="A31" t="str">
            <v>JOURDE</v>
          </cell>
          <cell r="B31" t="str">
            <v>Unitaire</v>
          </cell>
          <cell r="C31" t="str">
            <v>Clos de Hilde</v>
          </cell>
        </row>
        <row r="32">
          <cell r="A32" t="str">
            <v>LA BOETIE</v>
          </cell>
          <cell r="B32" t="str">
            <v>Separatif</v>
          </cell>
          <cell r="C32" t="str">
            <v>Cantinolle</v>
          </cell>
        </row>
        <row r="33">
          <cell r="A33" t="str">
            <v>LA MELOTTE</v>
          </cell>
          <cell r="B33" t="str">
            <v>Separatif</v>
          </cell>
          <cell r="C33" t="str">
            <v>Sabareges</v>
          </cell>
        </row>
        <row r="34">
          <cell r="A34" t="str">
            <v>LAJAUNIE</v>
          </cell>
          <cell r="B34" t="str">
            <v>Mixte</v>
          </cell>
          <cell r="C34" t="str">
            <v>Rejet direct</v>
          </cell>
        </row>
        <row r="35">
          <cell r="A35" t="str">
            <v>LAUZUN</v>
          </cell>
          <cell r="B35" t="str">
            <v>Mixte</v>
          </cell>
          <cell r="C35" t="str">
            <v>Louis Fargues</v>
          </cell>
        </row>
        <row r="36">
          <cell r="A36" t="str">
            <v>LES SAULES</v>
          </cell>
          <cell r="B36" t="str">
            <v>Separatif</v>
          </cell>
          <cell r="C36" t="str">
            <v>Clos de Hilde</v>
          </cell>
        </row>
        <row r="37">
          <cell r="A37" t="str">
            <v>LIMANCET LAROQUE</v>
          </cell>
          <cell r="B37" t="str">
            <v>Mixte</v>
          </cell>
          <cell r="C37" t="str">
            <v>Louis Fargues</v>
          </cell>
        </row>
        <row r="38">
          <cell r="A38" t="str">
            <v>MALUS</v>
          </cell>
          <cell r="B38" t="str">
            <v>Separatif</v>
          </cell>
          <cell r="C38" t="str">
            <v>Clos de Hilde</v>
          </cell>
        </row>
        <row r="39">
          <cell r="A39" t="str">
            <v>MEDOC L. FARGUE</v>
          </cell>
          <cell r="B39" t="str">
            <v>Mixte</v>
          </cell>
          <cell r="C39" t="str">
            <v>Louis Fargues</v>
          </cell>
        </row>
        <row r="40">
          <cell r="A40" t="str">
            <v>MICHAELIS</v>
          </cell>
          <cell r="B40" t="str">
            <v>Separatif</v>
          </cell>
          <cell r="C40" t="str">
            <v>Sabareges</v>
          </cell>
        </row>
        <row r="41">
          <cell r="A41" t="str">
            <v>MOULIN NOIR</v>
          </cell>
          <cell r="B41" t="str">
            <v>Separatif</v>
          </cell>
          <cell r="C41" t="str">
            <v>Cantinolle</v>
          </cell>
        </row>
        <row r="42">
          <cell r="A42" t="str">
            <v>NAUJAC</v>
          </cell>
          <cell r="B42" t="str">
            <v>Unitaire</v>
          </cell>
          <cell r="C42" t="str">
            <v>Louis Fargues</v>
          </cell>
        </row>
        <row r="43">
          <cell r="A43" t="str">
            <v>NOUTARY</v>
          </cell>
          <cell r="B43" t="str">
            <v>Mixte</v>
          </cell>
          <cell r="C43" t="str">
            <v>Clos de Hilde</v>
          </cell>
        </row>
        <row r="44">
          <cell r="A44" t="str">
            <v>ONTINES AMONT</v>
          </cell>
          <cell r="B44" t="str">
            <v>Separatif</v>
          </cell>
          <cell r="C44" t="str">
            <v>Louis Fargues</v>
          </cell>
        </row>
        <row r="45">
          <cell r="A45" t="str">
            <v>ONTINES AVAL</v>
          </cell>
          <cell r="B45" t="str">
            <v>Separatif</v>
          </cell>
          <cell r="C45" t="str">
            <v>Louis Fargues</v>
          </cell>
        </row>
        <row r="46">
          <cell r="A46" t="str">
            <v>PARC DE L'ETOILE</v>
          </cell>
          <cell r="B46" t="str">
            <v>Separatif</v>
          </cell>
          <cell r="C46" t="str">
            <v>Clos de Hilde</v>
          </cell>
        </row>
        <row r="47">
          <cell r="A47" t="str">
            <v>PEUGUE AMONT</v>
          </cell>
          <cell r="B47" t="str">
            <v>Separatif</v>
          </cell>
          <cell r="C47" t="str">
            <v>Clos de Hilde</v>
          </cell>
        </row>
        <row r="48">
          <cell r="A48" t="str">
            <v>PEUGUE AVAL</v>
          </cell>
          <cell r="B48" t="str">
            <v>Unitaire</v>
          </cell>
          <cell r="C48" t="str">
            <v>Louis Fargues</v>
          </cell>
        </row>
        <row r="49">
          <cell r="A49" t="str">
            <v>PHARE_ZI</v>
          </cell>
          <cell r="B49" t="str">
            <v>Separatif</v>
          </cell>
          <cell r="C49" t="str">
            <v>Cantinolle</v>
          </cell>
        </row>
        <row r="50">
          <cell r="A50" t="str">
            <v>PONT DE LA GRAVE</v>
          </cell>
          <cell r="B50" t="str">
            <v>Separatif</v>
          </cell>
          <cell r="C50" t="str">
            <v>Clos de Hilde</v>
          </cell>
        </row>
        <row r="51">
          <cell r="A51" t="str">
            <v>REBEDECH</v>
          </cell>
          <cell r="B51" t="str">
            <v>Separatif</v>
          </cell>
          <cell r="C51" t="str">
            <v>Clos de Hilde</v>
          </cell>
        </row>
        <row r="52">
          <cell r="A52" t="str">
            <v>SAINT EMILION</v>
          </cell>
          <cell r="B52" t="str">
            <v>Mixte</v>
          </cell>
          <cell r="C52" t="str">
            <v>Clos de Hilde</v>
          </cell>
        </row>
        <row r="53">
          <cell r="A53" t="str">
            <v>SAINT JEAN - CAPUCINS</v>
          </cell>
          <cell r="B53" t="str">
            <v>Unitaire</v>
          </cell>
          <cell r="C53" t="str">
            <v>Clos de Hilde</v>
          </cell>
        </row>
        <row r="54">
          <cell r="A54" t="str">
            <v>ST LOUIS DE MONTFERRAND</v>
          </cell>
          <cell r="B54" t="str">
            <v>Separatif</v>
          </cell>
          <cell r="C54" t="str">
            <v>Sabareges</v>
          </cell>
        </row>
        <row r="55">
          <cell r="A55" t="str">
            <v>SYBILLE</v>
          </cell>
          <cell r="B55" t="str">
            <v>Separatif</v>
          </cell>
          <cell r="C55" t="str">
            <v>Sabareges</v>
          </cell>
        </row>
        <row r="56">
          <cell r="A56" t="str">
            <v>THIERS</v>
          </cell>
          <cell r="B56" t="str">
            <v>Unitaire</v>
          </cell>
          <cell r="C56" t="str">
            <v>Clos de Hilde</v>
          </cell>
        </row>
        <row r="57">
          <cell r="A57" t="str">
            <v>TOCTOUCAU</v>
          </cell>
          <cell r="B57" t="str">
            <v>Separatif</v>
          </cell>
          <cell r="C57" t="str">
            <v>Hors CUB</v>
          </cell>
        </row>
        <row r="58">
          <cell r="A58" t="str">
            <v>VICTOR HUGO</v>
          </cell>
          <cell r="B58" t="str">
            <v>Separatif</v>
          </cell>
          <cell r="C58" t="str">
            <v>Sabareges</v>
          </cell>
        </row>
        <row r="59">
          <cell r="A59" t="str">
            <v>VIEUX LORMONT</v>
          </cell>
          <cell r="B59" t="str">
            <v>Unitaire</v>
          </cell>
          <cell r="C59" t="str">
            <v>Rejet direct</v>
          </cell>
        </row>
        <row r="60">
          <cell r="A60" t="str">
            <v>VILLAGE DU CHATEAU</v>
          </cell>
          <cell r="B60" t="str">
            <v>Separatif</v>
          </cell>
          <cell r="C60" t="str">
            <v>Cantinolle</v>
          </cell>
        </row>
        <row r="61">
          <cell r="A61" t="str">
            <v>VILLENAVE BOURG</v>
          </cell>
          <cell r="B61" t="str">
            <v>Separatif</v>
          </cell>
          <cell r="C61" t="str">
            <v>Clos de Hilde</v>
          </cell>
        </row>
        <row r="62">
          <cell r="A62" t="str">
            <v>VILLENAVE SABLES</v>
          </cell>
          <cell r="B62" t="str">
            <v>Separatif</v>
          </cell>
          <cell r="C62" t="str">
            <v>Clos de Hilde</v>
          </cell>
        </row>
        <row r="63">
          <cell r="A63" t="str">
            <v>XI NOVEMBRE</v>
          </cell>
          <cell r="B63" t="str">
            <v>Separatif</v>
          </cell>
          <cell r="C63" t="str">
            <v>Blanquefort-Lille</v>
          </cell>
        </row>
        <row r="64">
          <cell r="A64" t="str">
            <v>ZONE INDUSTRIELLE</v>
          </cell>
          <cell r="B64" t="str">
            <v>Separatif</v>
          </cell>
          <cell r="C64" t="str">
            <v>Blanquefort-Lille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épenses HA"/>
      <sheetName val="fournisseurs"/>
      <sheetName val="STEP"/>
      <sheetName val="paramètres"/>
      <sheetName val="T rép typo"/>
      <sheetName val="Ct moy fil boue"/>
      <sheetName val="Ct moy fil de traitemens"/>
      <sheetName val="Rep par filiére"/>
      <sheetName val="Rep trans trait MB ok!"/>
      <sheetName val="CA par tonnage"/>
      <sheetName val="CA frns trans"/>
      <sheetName val="Rep tonnages frns trans"/>
      <sheetName val="CA frns trait"/>
      <sheetName val="rep tonnage frns trait"/>
      <sheetName val="VA à simuler avec l'outil"/>
    </sheetNames>
    <sheetDataSet>
      <sheetData sheetId="0" refreshError="1"/>
      <sheetData sheetId="1" refreshError="1"/>
      <sheetData sheetId="2" refreshError="1">
        <row r="4">
          <cell r="A4" t="str">
            <v>Code stationfil</v>
          </cell>
          <cell r="B4" t="str">
            <v>Centre régional</v>
          </cell>
          <cell r="C4" t="str">
            <v>STEP (site départ)</v>
          </cell>
          <cell r="D4" t="str">
            <v>code sandre</v>
          </cell>
          <cell r="E4" t="str">
            <v>filière</v>
          </cell>
          <cell r="F4" t="str">
            <v>CENTRE DE TRAITEMENT (site arrivée)</v>
          </cell>
          <cell r="G4" t="str">
            <v xml:space="preserve">à  charge </v>
          </cell>
          <cell r="H4" t="str">
            <v>Prod boue réelle totale Base Olinpe MS (en KG)</v>
          </cell>
          <cell r="I4" t="str">
            <v>Prod boue réelle totale Base Olinpe MB (en T)</v>
          </cell>
          <cell r="J4" t="str">
            <v>quantité de chaux utilisée</v>
          </cell>
          <cell r="K4" t="str">
            <v>Taux de siccité moyen</v>
          </cell>
          <cell r="L4" t="str">
            <v>Nombre EH</v>
          </cell>
          <cell r="M4" t="str">
            <v xml:space="preserve">Prod boue réelle (par traitement)  MS </v>
          </cell>
          <cell r="N4" t="str">
            <v>Prod boue réelle (par traitement)  MB (en T)</v>
          </cell>
          <cell r="O4" t="str">
            <v>Taux de siccité</v>
          </cell>
          <cell r="P4" t="str">
            <v>Type de déchets</v>
          </cell>
          <cell r="Q4" t="str">
            <v>Plan d'épandage MB</v>
          </cell>
          <cell r="R4" t="str">
            <v>Transport MB</v>
          </cell>
          <cell r="S4" t="str">
            <v>Epandage MB</v>
          </cell>
          <cell r="T4" t="str">
            <v>Suivi agronomique MB</v>
          </cell>
          <cell r="U4" t="str">
            <v>Analyse des sols MB</v>
          </cell>
          <cell r="V4" t="str">
            <v>Analyse de boues MB</v>
          </cell>
          <cell r="W4" t="str">
            <v>val agri MB</v>
          </cell>
          <cell r="X4" t="str">
            <v>traitement sur step</v>
          </cell>
          <cell r="Y4" t="str">
            <v>Compostage MB</v>
          </cell>
          <cell r="Z4" t="str">
            <v>incinération MB</v>
          </cell>
          <cell r="AA4" t="str">
            <v>Séchage thermique MB</v>
          </cell>
          <cell r="AB4" t="str">
            <v>traitement en CET MB</v>
          </cell>
          <cell r="AC4" t="str">
            <v>rhizocompostage MB</v>
          </cell>
        </row>
        <row r="5">
          <cell r="A5" t="str">
            <v>0533004V001s</v>
          </cell>
          <cell r="B5" t="str">
            <v>Bordeaux</v>
          </cell>
          <cell r="C5" t="str">
            <v>Ambes CD10</v>
          </cell>
          <cell r="D5" t="str">
            <v>0533004V001</v>
          </cell>
          <cell r="F5" t="str">
            <v xml:space="preserve">step louis fargue </v>
          </cell>
          <cell r="G5" t="str">
            <v>oui</v>
          </cell>
          <cell r="H5">
            <v>59211</v>
          </cell>
          <cell r="I5" t="e">
            <v>#REF!</v>
          </cell>
          <cell r="J5">
            <v>0</v>
          </cell>
          <cell r="K5">
            <v>2.58</v>
          </cell>
          <cell r="L5">
            <v>3000</v>
          </cell>
          <cell r="M5">
            <v>45.3</v>
          </cell>
          <cell r="N5">
            <v>1832</v>
          </cell>
          <cell r="O5">
            <v>2.4727074235807858E-2</v>
          </cell>
          <cell r="P5" t="str">
            <v>boue liquide</v>
          </cell>
          <cell r="Q5"/>
          <cell r="R5"/>
          <cell r="S5"/>
          <cell r="T5"/>
          <cell r="U5"/>
          <cell r="V5"/>
          <cell r="Y5"/>
          <cell r="Z5"/>
          <cell r="AA5"/>
          <cell r="AB5"/>
          <cell r="AC5"/>
        </row>
        <row r="6">
          <cell r="A6" t="str">
            <v>0533162V005coA</v>
          </cell>
          <cell r="B6" t="str">
            <v>Bordeaux</v>
          </cell>
          <cell r="C6" t="str">
            <v>Cantinolle</v>
          </cell>
          <cell r="D6" t="str">
            <v>0533162V005</v>
          </cell>
          <cell r="E6" t="str">
            <v>co</v>
          </cell>
          <cell r="F6" t="str">
            <v>AES</v>
          </cell>
          <cell r="G6" t="str">
            <v>oui</v>
          </cell>
          <cell r="H6">
            <v>826000</v>
          </cell>
          <cell r="J6">
            <v>0</v>
          </cell>
          <cell r="K6">
            <v>31.65</v>
          </cell>
          <cell r="L6">
            <v>85500</v>
          </cell>
          <cell r="M6">
            <v>6.25</v>
          </cell>
          <cell r="N6">
            <v>19.72</v>
          </cell>
          <cell r="O6">
            <v>0.3169371196754564</v>
          </cell>
          <cell r="P6" t="str">
            <v>boue pâteuse</v>
          </cell>
        </row>
        <row r="7">
          <cell r="A7" t="str">
            <v>0533162V005inR</v>
          </cell>
          <cell r="B7" t="str">
            <v>Bordeaux</v>
          </cell>
          <cell r="C7" t="str">
            <v>Cantinolle</v>
          </cell>
          <cell r="D7" t="str">
            <v>0533162V005</v>
          </cell>
          <cell r="E7" t="str">
            <v>in</v>
          </cell>
          <cell r="F7" t="str">
            <v>RDE</v>
          </cell>
          <cell r="G7" t="str">
            <v>oui</v>
          </cell>
          <cell r="H7">
            <v>0</v>
          </cell>
          <cell r="J7">
            <v>0</v>
          </cell>
          <cell r="K7">
            <v>31.65</v>
          </cell>
          <cell r="L7">
            <v>85500</v>
          </cell>
          <cell r="M7">
            <v>210.05687999999998</v>
          </cell>
          <cell r="N7">
            <v>662.64</v>
          </cell>
          <cell r="O7">
            <v>0.31699999999999995</v>
          </cell>
          <cell r="P7" t="str">
            <v>boue pâteuse</v>
          </cell>
        </row>
        <row r="8">
          <cell r="A8" t="str">
            <v>0533162V005cot</v>
          </cell>
          <cell r="B8" t="str">
            <v>Bordeaux</v>
          </cell>
          <cell r="C8" t="str">
            <v>Cantinolle</v>
          </cell>
          <cell r="D8" t="str">
            <v>0533162V005</v>
          </cell>
          <cell r="E8" t="str">
            <v>co</v>
          </cell>
          <cell r="F8" t="str">
            <v>terralys</v>
          </cell>
          <cell r="G8" t="str">
            <v>oui</v>
          </cell>
          <cell r="H8">
            <v>826000</v>
          </cell>
          <cell r="J8">
            <v>0</v>
          </cell>
          <cell r="K8">
            <v>31.65</v>
          </cell>
          <cell r="L8">
            <v>85500</v>
          </cell>
          <cell r="M8">
            <v>537.40376000000003</v>
          </cell>
          <cell r="N8">
            <v>1695.28</v>
          </cell>
          <cell r="O8">
            <v>0.317</v>
          </cell>
          <cell r="P8" t="str">
            <v>boue pâteuse</v>
          </cell>
        </row>
        <row r="9">
          <cell r="A9" t="str">
            <v>0533039V005inA</v>
          </cell>
          <cell r="B9" t="str">
            <v>Bordeaux</v>
          </cell>
          <cell r="C9" t="str">
            <v>Clos de Hilde</v>
          </cell>
          <cell r="D9" t="str">
            <v>0533039V005</v>
          </cell>
          <cell r="E9" t="str">
            <v>in</v>
          </cell>
          <cell r="F9" t="str">
            <v>Astria</v>
          </cell>
          <cell r="G9" t="str">
            <v>oui</v>
          </cell>
          <cell r="H9">
            <v>0</v>
          </cell>
          <cell r="J9">
            <v>0</v>
          </cell>
          <cell r="K9">
            <v>29.9</v>
          </cell>
          <cell r="L9">
            <v>408300</v>
          </cell>
          <cell r="M9">
            <v>644</v>
          </cell>
          <cell r="N9">
            <v>2153.75</v>
          </cell>
          <cell r="O9">
            <v>0.29901334881021474</v>
          </cell>
          <cell r="P9" t="str">
            <v>boue pâteuse</v>
          </cell>
        </row>
        <row r="10">
          <cell r="A10" t="str">
            <v>0533039V005inR</v>
          </cell>
          <cell r="B10" t="str">
            <v>Bordeaux</v>
          </cell>
          <cell r="C10" t="str">
            <v>Clos de Hilde</v>
          </cell>
          <cell r="D10" t="str">
            <v>0533039V005</v>
          </cell>
          <cell r="E10" t="str">
            <v>in</v>
          </cell>
          <cell r="F10" t="str">
            <v>RDE</v>
          </cell>
          <cell r="G10" t="str">
            <v>oui</v>
          </cell>
          <cell r="H10">
            <v>688000</v>
          </cell>
          <cell r="I10">
            <v>2301.0033444816054</v>
          </cell>
          <cell r="J10">
            <v>0</v>
          </cell>
          <cell r="K10">
            <v>29.9</v>
          </cell>
          <cell r="L10">
            <v>408300</v>
          </cell>
          <cell r="M10">
            <v>59.536879999999989</v>
          </cell>
          <cell r="N10">
            <v>199.12</v>
          </cell>
          <cell r="O10">
            <v>0.29899999999999993</v>
          </cell>
          <cell r="P10" t="str">
            <v>boue pâteuse</v>
          </cell>
          <cell r="Q10"/>
          <cell r="R10"/>
          <cell r="S10"/>
          <cell r="T10"/>
          <cell r="U10"/>
          <cell r="V10"/>
          <cell r="Y10"/>
          <cell r="Z10">
            <v>199.12</v>
          </cell>
          <cell r="AA10"/>
          <cell r="AB10"/>
          <cell r="AC10"/>
        </row>
        <row r="11">
          <cell r="A11" t="str">
            <v>0533039V005coA</v>
          </cell>
          <cell r="B11" t="str">
            <v>Bordeaux</v>
          </cell>
          <cell r="C11" t="str">
            <v>Clos de Hilde</v>
          </cell>
          <cell r="D11" t="str">
            <v>0533039V005</v>
          </cell>
          <cell r="E11" t="str">
            <v>co</v>
          </cell>
          <cell r="F11" t="str">
            <v>AES</v>
          </cell>
          <cell r="G11" t="str">
            <v>oui</v>
          </cell>
          <cell r="H11">
            <v>2721000</v>
          </cell>
          <cell r="I11">
            <v>9100.3344481605345</v>
          </cell>
          <cell r="J11">
            <v>0</v>
          </cell>
          <cell r="K11">
            <v>29.9</v>
          </cell>
          <cell r="L11">
            <v>408300</v>
          </cell>
          <cell r="M11">
            <v>349.05</v>
          </cell>
          <cell r="N11">
            <v>1167.4000000000001</v>
          </cell>
          <cell r="O11">
            <v>0.29899777282850776</v>
          </cell>
          <cell r="P11" t="str">
            <v>boue pâteuse</v>
          </cell>
          <cell r="Q11"/>
          <cell r="R11"/>
          <cell r="S11"/>
          <cell r="T11"/>
          <cell r="U11"/>
          <cell r="V11"/>
          <cell r="Y11">
            <v>1167.4000000000001</v>
          </cell>
          <cell r="Z11"/>
          <cell r="AA11"/>
          <cell r="AB11"/>
          <cell r="AC11"/>
        </row>
        <row r="12">
          <cell r="A12" t="str">
            <v>0533039V005cot</v>
          </cell>
          <cell r="B12" t="str">
            <v>Bordeaux</v>
          </cell>
          <cell r="C12" t="str">
            <v>Clos de Hilde</v>
          </cell>
          <cell r="D12" t="str">
            <v>0533039V005</v>
          </cell>
          <cell r="E12" t="str">
            <v>co</v>
          </cell>
          <cell r="F12" t="str">
            <v>terralys</v>
          </cell>
          <cell r="G12" t="str">
            <v>oui</v>
          </cell>
          <cell r="H12">
            <v>2721000</v>
          </cell>
          <cell r="I12">
            <v>9100.3344481605345</v>
          </cell>
          <cell r="J12">
            <v>0</v>
          </cell>
          <cell r="K12">
            <v>29.9</v>
          </cell>
          <cell r="L12">
            <v>408300</v>
          </cell>
          <cell r="M12">
            <v>2098.3221999999996</v>
          </cell>
          <cell r="N12">
            <v>7017.8</v>
          </cell>
          <cell r="O12">
            <v>0.29899999999999993</v>
          </cell>
          <cell r="P12" t="str">
            <v>boue pâteuse</v>
          </cell>
          <cell r="Q12"/>
          <cell r="R12"/>
          <cell r="S12"/>
          <cell r="T12"/>
          <cell r="U12"/>
          <cell r="V12"/>
          <cell r="Y12">
            <v>7017.8</v>
          </cell>
          <cell r="Z12"/>
          <cell r="AA12"/>
          <cell r="AB12"/>
          <cell r="AC12"/>
        </row>
        <row r="13">
          <cell r="A13" t="str">
            <v>0533056V004cot</v>
          </cell>
          <cell r="B13" t="str">
            <v>Bordeaux</v>
          </cell>
          <cell r="C13" t="str">
            <v>Lille</v>
          </cell>
          <cell r="D13" t="str">
            <v>0533056V004</v>
          </cell>
          <cell r="E13" t="str">
            <v>co</v>
          </cell>
          <cell r="F13" t="str">
            <v>terralys</v>
          </cell>
          <cell r="G13" t="str">
            <v>oui</v>
          </cell>
          <cell r="H13">
            <v>702400</v>
          </cell>
          <cell r="J13">
            <v>0</v>
          </cell>
          <cell r="K13">
            <v>20.5</v>
          </cell>
          <cell r="L13">
            <v>67000</v>
          </cell>
          <cell r="M13">
            <v>748.68870000000015</v>
          </cell>
          <cell r="N13">
            <v>3652.14</v>
          </cell>
          <cell r="O13">
            <v>0.20500000000000004</v>
          </cell>
          <cell r="P13" t="str">
            <v>boue pâteuse</v>
          </cell>
        </row>
        <row r="14">
          <cell r="A14" t="str">
            <v>0533056V004coA</v>
          </cell>
          <cell r="B14" t="str">
            <v>Bordeaux</v>
          </cell>
          <cell r="C14" t="str">
            <v>Lille</v>
          </cell>
          <cell r="D14" t="str">
            <v>0533056V004</v>
          </cell>
          <cell r="E14" t="str">
            <v>co</v>
          </cell>
          <cell r="F14" t="str">
            <v>AES</v>
          </cell>
          <cell r="G14" t="str">
            <v>oui</v>
          </cell>
          <cell r="H14">
            <v>702400</v>
          </cell>
          <cell r="J14">
            <v>0</v>
          </cell>
          <cell r="K14">
            <v>20.5</v>
          </cell>
          <cell r="L14">
            <v>67000</v>
          </cell>
          <cell r="M14">
            <v>5.34</v>
          </cell>
          <cell r="N14">
            <v>26.04</v>
          </cell>
          <cell r="O14">
            <v>0.20506912442396313</v>
          </cell>
          <cell r="P14" t="str">
            <v>boue pâteuse</v>
          </cell>
        </row>
        <row r="15">
          <cell r="A15" t="str">
            <v>0533063V003-binR</v>
          </cell>
          <cell r="B15" t="str">
            <v>Bordeaux</v>
          </cell>
          <cell r="C15" t="str">
            <v>Louis Fargues BOUE+autres</v>
          </cell>
          <cell r="D15" t="str">
            <v>0533063V003-b</v>
          </cell>
          <cell r="E15" t="str">
            <v>in</v>
          </cell>
          <cell r="F15" t="str">
            <v>RDE</v>
          </cell>
          <cell r="G15" t="str">
            <v>oui</v>
          </cell>
          <cell r="H15">
            <v>1736900</v>
          </cell>
          <cell r="I15">
            <v>5887.7966101694919</v>
          </cell>
          <cell r="J15">
            <v>0</v>
          </cell>
          <cell r="K15">
            <v>29.5</v>
          </cell>
          <cell r="L15">
            <v>300000</v>
          </cell>
          <cell r="M15">
            <v>1880.2828</v>
          </cell>
          <cell r="N15">
            <v>6373.84</v>
          </cell>
          <cell r="O15">
            <v>0.29499999999999998</v>
          </cell>
          <cell r="P15" t="str">
            <v>boue pâteuse</v>
          </cell>
          <cell r="Q15"/>
          <cell r="R15"/>
          <cell r="S15"/>
          <cell r="T15"/>
          <cell r="U15"/>
          <cell r="V15"/>
          <cell r="Y15"/>
          <cell r="Z15">
            <v>6373.84</v>
          </cell>
          <cell r="AA15"/>
          <cell r="AB15"/>
          <cell r="AC15"/>
        </row>
        <row r="16">
          <cell r="A16" t="str">
            <v>0533063V003-bcot</v>
          </cell>
          <cell r="B16" t="str">
            <v>Bordeaux</v>
          </cell>
          <cell r="C16" t="str">
            <v>Louis Fargues BOUE+autres</v>
          </cell>
          <cell r="D16" t="str">
            <v>0533063V003-b</v>
          </cell>
          <cell r="E16" t="str">
            <v>co</v>
          </cell>
          <cell r="F16" t="str">
            <v>terralys</v>
          </cell>
          <cell r="G16" t="str">
            <v>oui</v>
          </cell>
          <cell r="H16">
            <v>100700</v>
          </cell>
          <cell r="I16">
            <v>341.35593220338984</v>
          </cell>
          <cell r="J16">
            <v>0</v>
          </cell>
          <cell r="K16">
            <v>29.5</v>
          </cell>
          <cell r="L16">
            <v>300000</v>
          </cell>
          <cell r="M16">
            <v>390.27910000000003</v>
          </cell>
          <cell r="N16">
            <v>1322.98</v>
          </cell>
          <cell r="O16">
            <v>0.29500000000000004</v>
          </cell>
          <cell r="P16" t="str">
            <v>boue pâteuse</v>
          </cell>
          <cell r="Q16"/>
          <cell r="R16"/>
          <cell r="S16"/>
          <cell r="T16"/>
          <cell r="U16"/>
          <cell r="V16"/>
          <cell r="Y16">
            <v>1322.98</v>
          </cell>
          <cell r="Z16"/>
          <cell r="AA16"/>
          <cell r="AB16"/>
          <cell r="AC16"/>
        </row>
        <row r="17">
          <cell r="A17" t="str">
            <v>0533063V003-bcoA</v>
          </cell>
          <cell r="B17" t="str">
            <v>Bordeaux</v>
          </cell>
          <cell r="C17" t="str">
            <v>Louis Fargues BOUE+autres</v>
          </cell>
          <cell r="D17" t="str">
            <v>0533063V003-b</v>
          </cell>
          <cell r="E17" t="str">
            <v>co</v>
          </cell>
          <cell r="F17" t="str">
            <v>AES</v>
          </cell>
          <cell r="G17" t="str">
            <v>oui</v>
          </cell>
          <cell r="H17">
            <v>1600200</v>
          </cell>
          <cell r="J17">
            <v>0</v>
          </cell>
          <cell r="K17">
            <v>29.5</v>
          </cell>
          <cell r="L17">
            <v>300000</v>
          </cell>
          <cell r="M17">
            <v>640.77</v>
          </cell>
          <cell r="N17">
            <v>2172.1</v>
          </cell>
          <cell r="O17">
            <v>0.29500023019198013</v>
          </cell>
          <cell r="P17" t="str">
            <v>boue pâteuse</v>
          </cell>
        </row>
        <row r="18">
          <cell r="A18" t="str">
            <v>0533003V005inR</v>
          </cell>
          <cell r="B18" t="str">
            <v>Bordeaux</v>
          </cell>
          <cell r="C18" t="str">
            <v>Sabarèges</v>
          </cell>
          <cell r="D18" t="str">
            <v>0533003V005</v>
          </cell>
          <cell r="E18" t="str">
            <v>in</v>
          </cell>
          <cell r="F18" t="str">
            <v>RDE</v>
          </cell>
          <cell r="G18" t="str">
            <v>oui</v>
          </cell>
          <cell r="H18">
            <v>141000</v>
          </cell>
          <cell r="J18">
            <v>0</v>
          </cell>
          <cell r="K18">
            <v>26.2</v>
          </cell>
          <cell r="L18">
            <v>108000</v>
          </cell>
          <cell r="M18">
            <v>7.75</v>
          </cell>
          <cell r="N18">
            <v>29.58</v>
          </cell>
          <cell r="O18">
            <v>0.26200135226504395</v>
          </cell>
          <cell r="P18" t="str">
            <v>boue pâteuse</v>
          </cell>
          <cell r="Q18"/>
          <cell r="R18"/>
          <cell r="S18"/>
          <cell r="T18"/>
          <cell r="U18"/>
          <cell r="V18"/>
          <cell r="Y18"/>
          <cell r="Z18">
            <v>29.58</v>
          </cell>
          <cell r="AA18"/>
          <cell r="AB18"/>
          <cell r="AC18"/>
        </row>
        <row r="19">
          <cell r="A19" t="str">
            <v>0533003V005Cot</v>
          </cell>
          <cell r="B19" t="str">
            <v>Bordeaux</v>
          </cell>
          <cell r="C19" t="str">
            <v>Sabarèges</v>
          </cell>
          <cell r="D19" t="str">
            <v>0533003V005</v>
          </cell>
          <cell r="E19" t="str">
            <v>Co</v>
          </cell>
          <cell r="F19" t="str">
            <v>terralys</v>
          </cell>
          <cell r="G19" t="str">
            <v>oui</v>
          </cell>
          <cell r="H19">
            <v>141000</v>
          </cell>
          <cell r="J19">
            <v>0</v>
          </cell>
          <cell r="K19">
            <v>26.2</v>
          </cell>
          <cell r="L19">
            <v>108000</v>
          </cell>
          <cell r="M19">
            <v>354.2921199999999</v>
          </cell>
          <cell r="N19">
            <v>1352.26</v>
          </cell>
          <cell r="O19">
            <v>0.2619999999999999</v>
          </cell>
          <cell r="P19" t="str">
            <v>boue pâteuse</v>
          </cell>
          <cell r="Q19"/>
          <cell r="R19"/>
          <cell r="S19"/>
          <cell r="T19"/>
          <cell r="U19"/>
          <cell r="V19"/>
          <cell r="Y19">
            <v>1352.26</v>
          </cell>
          <cell r="Z19"/>
          <cell r="AA19"/>
          <cell r="AB19"/>
          <cell r="AC19"/>
        </row>
        <row r="20">
          <cell r="A20" t="str">
            <v>0533003V005coA</v>
          </cell>
          <cell r="B20" t="str">
            <v>Bordeaux</v>
          </cell>
          <cell r="C20" t="str">
            <v>Sabarèges</v>
          </cell>
          <cell r="D20" t="str">
            <v>0533003V005</v>
          </cell>
          <cell r="E20" t="str">
            <v>co</v>
          </cell>
          <cell r="F20" t="str">
            <v>AES</v>
          </cell>
          <cell r="G20" t="str">
            <v>oui</v>
          </cell>
          <cell r="H20">
            <v>788000</v>
          </cell>
          <cell r="J20">
            <v>0</v>
          </cell>
          <cell r="K20">
            <v>26.2</v>
          </cell>
          <cell r="L20">
            <v>108000</v>
          </cell>
          <cell r="M20">
            <v>498.52</v>
          </cell>
          <cell r="N20">
            <v>1902.74</v>
          </cell>
          <cell r="O20">
            <v>0.26200111418270494</v>
          </cell>
          <cell r="P20" t="str">
            <v>boue pâteuse</v>
          </cell>
          <cell r="Q20"/>
          <cell r="R20"/>
          <cell r="S20"/>
          <cell r="T20"/>
          <cell r="U20"/>
          <cell r="V20"/>
          <cell r="Y20">
            <v>1902.74</v>
          </cell>
          <cell r="Z20"/>
          <cell r="AA20"/>
          <cell r="AB20"/>
          <cell r="AC20"/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nthèse A INOD"/>
      <sheetName val="Listes"/>
    </sheetNames>
    <sheetDataSet>
      <sheetData sheetId="0" refreshError="1"/>
      <sheetData sheetId="1">
        <row r="2">
          <cell r="A2" t="str">
            <v>A ANOM</v>
          </cell>
          <cell r="B2" t="str">
            <v>Ambarès-et-Lagrave</v>
          </cell>
          <cell r="C2" t="str">
            <v>Eaux pluviales</v>
          </cell>
          <cell r="D2" t="str">
            <v>Ambès CD 10</v>
          </cell>
          <cell r="E2" t="str">
            <v>Inondation</v>
          </cell>
          <cell r="F2" t="str">
            <v>Structurel réseau</v>
          </cell>
          <cell r="G2" t="str">
            <v>CUB</v>
          </cell>
        </row>
        <row r="3">
          <cell r="A3" t="str">
            <v>A DIAG</v>
          </cell>
          <cell r="B3" t="str">
            <v>Ambès</v>
          </cell>
          <cell r="C3" t="str">
            <v>Eaux usées</v>
          </cell>
          <cell r="D3" t="str">
            <v>Blanquefort Lille</v>
          </cell>
          <cell r="E3" t="str">
            <v>Odeurs</v>
          </cell>
          <cell r="F3" t="str">
            <v>Structurel voirie</v>
          </cell>
          <cell r="G3" t="str">
            <v>Lyonnaise des Eaux</v>
          </cell>
        </row>
        <row r="4">
          <cell r="A4" t="str">
            <v>A INFO</v>
          </cell>
          <cell r="B4" t="str">
            <v>Artigues-près-Bordeaux</v>
          </cell>
          <cell r="C4" t="str">
            <v>Unitaire</v>
          </cell>
          <cell r="D4" t="str">
            <v>Cantinolle</v>
          </cell>
          <cell r="E4" t="str">
            <v>Sinistre</v>
          </cell>
          <cell r="F4" t="str">
            <v>Fonctionnel réseau</v>
          </cell>
          <cell r="G4" t="str">
            <v>CUB et/ou LdE</v>
          </cell>
        </row>
        <row r="5">
          <cell r="A5" t="str">
            <v>A INOD</v>
          </cell>
          <cell r="B5" t="str">
            <v>Bassens</v>
          </cell>
          <cell r="C5" t="str">
            <v>EU et/ou EP</v>
          </cell>
          <cell r="D5" t="str">
            <v>Clos de Hilde</v>
          </cell>
          <cell r="E5" t="str">
            <v>—</v>
          </cell>
          <cell r="F5" t="str">
            <v>Fonctionnel voirie</v>
          </cell>
          <cell r="G5" t="str">
            <v>CUB et/ou mairie</v>
          </cell>
        </row>
        <row r="6">
          <cell r="A6" t="str">
            <v>Autres</v>
          </cell>
          <cell r="B6" t="str">
            <v>Bègles</v>
          </cell>
          <cell r="C6" t="str">
            <v>Absence de réseau</v>
          </cell>
          <cell r="D6" t="str">
            <v>Louis Fargue</v>
          </cell>
          <cell r="F6" t="str">
            <v>Problème privé</v>
          </cell>
          <cell r="G6" t="str">
            <v>CUB + DDE + mairie</v>
          </cell>
        </row>
        <row r="7">
          <cell r="B7" t="str">
            <v>Blanquefort</v>
          </cell>
          <cell r="C7" t="str">
            <v>Absence de réseau E.P.</v>
          </cell>
          <cell r="D7" t="str">
            <v>Sabarèges</v>
          </cell>
          <cell r="F7" t="str">
            <v>Autre</v>
          </cell>
          <cell r="G7" t="str">
            <v>CUB + LdE+ privée</v>
          </cell>
        </row>
        <row r="8">
          <cell r="B8" t="str">
            <v>Bordeaux</v>
          </cell>
          <cell r="D8" t="str">
            <v>Rejet direct en Garonne</v>
          </cell>
          <cell r="F8" t="str">
            <v>Sans objet</v>
          </cell>
          <cell r="G8" t="str">
            <v>CUB + mairie + privée</v>
          </cell>
        </row>
        <row r="9">
          <cell r="B9" t="str">
            <v>Bordeaux Caudéran</v>
          </cell>
          <cell r="G9" t="str">
            <v>CUB + mairie</v>
          </cell>
        </row>
        <row r="10">
          <cell r="B10" t="str">
            <v>Bouliac</v>
          </cell>
          <cell r="G10" t="str">
            <v>CUB + privée</v>
          </cell>
        </row>
        <row r="11">
          <cell r="B11" t="str">
            <v>Bruges</v>
          </cell>
          <cell r="G11" t="str">
            <v>LdE + CUB</v>
          </cell>
        </row>
        <row r="12">
          <cell r="B12" t="str">
            <v>Carbon-Blanc</v>
          </cell>
          <cell r="G12" t="str">
            <v>LdE + privée</v>
          </cell>
        </row>
        <row r="13">
          <cell r="B13" t="str">
            <v>Cenon</v>
          </cell>
          <cell r="G13" t="str">
            <v>privée</v>
          </cell>
        </row>
        <row r="14">
          <cell r="B14" t="str">
            <v>Eysines</v>
          </cell>
          <cell r="G14" t="str">
            <v>?</v>
          </cell>
        </row>
        <row r="15">
          <cell r="B15" t="str">
            <v>Floirac</v>
          </cell>
          <cell r="G15" t="str">
            <v>autre</v>
          </cell>
        </row>
        <row r="16">
          <cell r="B16" t="str">
            <v>Gradignan</v>
          </cell>
          <cell r="G16" t="str">
            <v>Sans objet</v>
          </cell>
        </row>
        <row r="17">
          <cell r="B17" t="str">
            <v>Le Bouscat</v>
          </cell>
        </row>
        <row r="18">
          <cell r="B18" t="str">
            <v>Le Haillan</v>
          </cell>
        </row>
        <row r="19">
          <cell r="B19" t="str">
            <v>Le Taillan-Médoc</v>
          </cell>
        </row>
        <row r="20">
          <cell r="B20" t="str">
            <v>Lormont</v>
          </cell>
        </row>
        <row r="21">
          <cell r="B21" t="str">
            <v>Mérignac</v>
          </cell>
        </row>
        <row r="22">
          <cell r="B22" t="str">
            <v>Parempuyre</v>
          </cell>
        </row>
        <row r="23">
          <cell r="B23" t="str">
            <v>Pessac</v>
          </cell>
        </row>
        <row r="24">
          <cell r="B24" t="str">
            <v>Saint-Aubin-de-Médoc</v>
          </cell>
        </row>
        <row r="25">
          <cell r="B25" t="str">
            <v>Saint-Louis-de-Montferrand</v>
          </cell>
        </row>
        <row r="26">
          <cell r="B26" t="str">
            <v>Saint-Médard-en-Jalles</v>
          </cell>
        </row>
        <row r="27">
          <cell r="B27" t="str">
            <v>Saint-Vincent-de-Paul</v>
          </cell>
        </row>
        <row r="28">
          <cell r="B28" t="str">
            <v>Talence</v>
          </cell>
        </row>
        <row r="29">
          <cell r="B29" t="str">
            <v>Villenave-d'Ornon</v>
          </cell>
        </row>
        <row r="30">
          <cell r="B30" t="str">
            <v>C.U.B.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lobal"/>
      <sheetName val="Lille-Blanquefort"/>
      <sheetName val="Cantinolle"/>
      <sheetName val="Clos de Hilde"/>
      <sheetName val="Garonne"/>
      <sheetName val="La Melotte"/>
      <sheetName val="Louis Fargues"/>
      <sheetName val="Sabarèges"/>
      <sheetName val="Bilan_BC"/>
      <sheetName val="Par_BC"/>
      <sheetName val="Données_LDE"/>
    </sheetNames>
    <sheetDataSet>
      <sheetData sheetId="0" refreshError="1"/>
      <sheetData sheetId="1">
        <row r="4">
          <cell r="A4" t="str">
            <v>Paramètre</v>
          </cell>
          <cell r="B4" t="str">
            <v>Flux kg/an</v>
          </cell>
          <cell r="D4" t="str">
            <v>Flux kg/j</v>
          </cell>
          <cell r="E4" t="str">
            <v>Volume rejeté / an (m3)</v>
          </cell>
          <cell r="F4" t="str">
            <v>Volume rejeté / jour (m3)</v>
          </cell>
        </row>
        <row r="5">
          <cell r="A5" t="str">
            <v>AOX</v>
          </cell>
          <cell r="B5">
            <v>88.471000000000004</v>
          </cell>
          <cell r="C5">
            <v>1.0571653006346568E-4</v>
          </cell>
          <cell r="D5">
            <v>0.36</v>
          </cell>
          <cell r="E5">
            <v>94731</v>
          </cell>
          <cell r="F5">
            <v>381.52901287553652</v>
          </cell>
        </row>
        <row r="6">
          <cell r="A6" t="str">
            <v>Argent (Ag)</v>
          </cell>
          <cell r="B6">
            <v>0.17299999999999999</v>
          </cell>
          <cell r="C6">
            <v>2.0672265150139098E-7</v>
          </cell>
          <cell r="D6">
            <v>4.7397260273972599E-4</v>
          </cell>
          <cell r="E6">
            <v>17296</v>
          </cell>
          <cell r="F6">
            <v>47.386301369863013</v>
          </cell>
        </row>
        <row r="7">
          <cell r="A7" t="str">
            <v>Arsenic (As)</v>
          </cell>
          <cell r="B7">
            <v>0.38500000000000001</v>
          </cell>
          <cell r="C7">
            <v>4.6004751923719961E-7</v>
          </cell>
          <cell r="D7">
            <v>1.5400000000000001E-3</v>
          </cell>
          <cell r="E7">
            <v>85805</v>
          </cell>
          <cell r="F7">
            <v>343.22</v>
          </cell>
        </row>
        <row r="8">
          <cell r="A8" t="str">
            <v>Azote  Kjeldahl (NTK)</v>
          </cell>
          <cell r="B8">
            <v>3573.38</v>
          </cell>
          <cell r="C8">
            <v>4.2699340371216222E-3</v>
          </cell>
          <cell r="D8">
            <v>12.33</v>
          </cell>
          <cell r="E8">
            <v>140037</v>
          </cell>
          <cell r="F8">
            <v>525.548139162241</v>
          </cell>
        </row>
        <row r="9">
          <cell r="A9" t="str">
            <v>Azote (NH4)</v>
          </cell>
          <cell r="B9">
            <v>8.4600000000000009</v>
          </cell>
          <cell r="C9">
            <v>1.0109096137004439E-5</v>
          </cell>
          <cell r="D9">
            <v>0.03</v>
          </cell>
          <cell r="E9">
            <v>15346</v>
          </cell>
          <cell r="F9">
            <v>60.180392156862744</v>
          </cell>
        </row>
        <row r="10">
          <cell r="A10" t="str">
            <v>Azote global (NGL)</v>
          </cell>
          <cell r="B10">
            <v>3483.57</v>
          </cell>
          <cell r="C10">
            <v>4.1626174976341079E-3</v>
          </cell>
          <cell r="D10">
            <v>15.03</v>
          </cell>
          <cell r="E10">
            <v>56798</v>
          </cell>
          <cell r="F10">
            <v>245.48153269197368</v>
          </cell>
        </row>
        <row r="11">
          <cell r="A11" t="str">
            <v>Cadmium (Cd)</v>
          </cell>
          <cell r="B11">
            <v>8.5999999999999993E-2</v>
          </cell>
          <cell r="C11">
            <v>1.0276386143999783E-7</v>
          </cell>
          <cell r="D11">
            <v>3.4399999999999996E-4</v>
          </cell>
          <cell r="E11">
            <v>85805</v>
          </cell>
          <cell r="F11">
            <v>343.22</v>
          </cell>
        </row>
        <row r="12">
          <cell r="A12" t="str">
            <v>Chrome  (Cr)</v>
          </cell>
          <cell r="B12">
            <v>0.76500000000000001</v>
          </cell>
          <cell r="C12">
            <v>9.141203953674226E-7</v>
          </cell>
          <cell r="D12">
            <v>3.0600000000000002E-3</v>
          </cell>
          <cell r="E12">
            <v>85805</v>
          </cell>
          <cell r="F12">
            <v>343.22</v>
          </cell>
        </row>
        <row r="13">
          <cell r="A13" t="str">
            <v>Cuivre (Cu)</v>
          </cell>
          <cell r="B13">
            <v>3.8959999999999999</v>
          </cell>
          <cell r="C13">
            <v>4.6554419089561811E-6</v>
          </cell>
          <cell r="D13">
            <v>0.02</v>
          </cell>
          <cell r="E13">
            <v>85805</v>
          </cell>
          <cell r="F13">
            <v>343.22</v>
          </cell>
        </row>
        <row r="14">
          <cell r="A14" t="str">
            <v>Cyanures (CN)</v>
          </cell>
          <cell r="B14">
            <v>0.73699999999999999</v>
          </cell>
          <cell r="C14">
            <v>8.8066239396835353E-7</v>
          </cell>
          <cell r="D14">
            <v>2.8396164383561644E-3</v>
          </cell>
          <cell r="E14">
            <v>103101</v>
          </cell>
          <cell r="F14">
            <v>390.60630136986305</v>
          </cell>
        </row>
        <row r="15">
          <cell r="A15" t="str">
            <v>DBO5</v>
          </cell>
          <cell r="B15">
            <v>268979.68</v>
          </cell>
          <cell r="C15">
            <v>0.32141151820575531</v>
          </cell>
          <cell r="D15">
            <v>1185.19</v>
          </cell>
          <cell r="E15">
            <v>214131</v>
          </cell>
          <cell r="F15">
            <v>818.41597322407767</v>
          </cell>
        </row>
        <row r="16">
          <cell r="A16" t="str">
            <v>DCO</v>
          </cell>
          <cell r="B16">
            <v>461987.3</v>
          </cell>
          <cell r="C16">
            <v>0.55204184749114782</v>
          </cell>
          <cell r="D16">
            <v>2014.14</v>
          </cell>
          <cell r="E16">
            <v>214131</v>
          </cell>
          <cell r="F16">
            <v>818.41597322407767</v>
          </cell>
        </row>
        <row r="17">
          <cell r="A17" t="str">
            <v>Débits</v>
          </cell>
          <cell r="C17">
            <v>0</v>
          </cell>
          <cell r="E17">
            <v>214131</v>
          </cell>
          <cell r="F17">
            <v>818.41597322407767</v>
          </cell>
        </row>
        <row r="18">
          <cell r="A18" t="str">
            <v>Détergents anioniques</v>
          </cell>
          <cell r="B18">
            <v>53.022000000000006</v>
          </cell>
          <cell r="C18">
            <v>6.3357505363622853E-5</v>
          </cell>
          <cell r="D18">
            <v>0.20485386259541985</v>
          </cell>
          <cell r="E18">
            <v>24426</v>
          </cell>
          <cell r="F18">
            <v>94.309557251908402</v>
          </cell>
        </row>
        <row r="19">
          <cell r="A19" t="str">
            <v>Détergents non ioniques</v>
          </cell>
          <cell r="B19">
            <v>35.624000000000002</v>
          </cell>
          <cell r="C19">
            <v>4.2568137208587011E-5</v>
          </cell>
          <cell r="D19">
            <v>0.12</v>
          </cell>
          <cell r="E19">
            <v>1077</v>
          </cell>
          <cell r="F19">
            <v>3.59</v>
          </cell>
        </row>
        <row r="20">
          <cell r="A20" t="str">
            <v>Huiles et Graisses (SEC)</v>
          </cell>
          <cell r="B20">
            <v>39364.53</v>
          </cell>
          <cell r="C20">
            <v>4.7037803564774862E-2</v>
          </cell>
          <cell r="D20">
            <v>155.69999999999999</v>
          </cell>
          <cell r="E20">
            <v>166658</v>
          </cell>
          <cell r="F20">
            <v>616.67778956572431</v>
          </cell>
        </row>
        <row r="21">
          <cell r="A21" t="str">
            <v>Hydrocarbures totaux</v>
          </cell>
          <cell r="B21">
            <v>96.181000000000012</v>
          </cell>
          <cell r="C21">
            <v>1.1492942973442363E-4</v>
          </cell>
          <cell r="D21">
            <v>0.37</v>
          </cell>
          <cell r="E21">
            <v>95808</v>
          </cell>
          <cell r="F21">
            <v>385.1190128755365</v>
          </cell>
        </row>
        <row r="22">
          <cell r="A22" t="str">
            <v>indice phénols</v>
          </cell>
          <cell r="B22">
            <v>0.88</v>
          </cell>
          <cell r="C22">
            <v>1.0515371868278849E-6</v>
          </cell>
          <cell r="D22">
            <v>3.5200000000000001E-3</v>
          </cell>
          <cell r="E22">
            <v>85805</v>
          </cell>
          <cell r="F22">
            <v>343.22</v>
          </cell>
        </row>
        <row r="23">
          <cell r="A23" t="str">
            <v>Mercure (Hg)</v>
          </cell>
          <cell r="B23">
            <v>8.5809999999999997E-2</v>
          </cell>
          <cell r="C23">
            <v>1.0253682500193272E-7</v>
          </cell>
          <cell r="D23">
            <v>3.4323999999999997E-4</v>
          </cell>
          <cell r="E23">
            <v>85805</v>
          </cell>
          <cell r="F23">
            <v>343.22</v>
          </cell>
        </row>
        <row r="24">
          <cell r="A24" t="str">
            <v>MES</v>
          </cell>
          <cell r="B24">
            <v>57746.432000000001</v>
          </cell>
          <cell r="C24">
            <v>6.9002864380258808E-2</v>
          </cell>
          <cell r="D24">
            <v>217.99</v>
          </cell>
          <cell r="E24">
            <v>214131</v>
          </cell>
          <cell r="F24">
            <v>818.41597322407767</v>
          </cell>
        </row>
        <row r="25">
          <cell r="A25" t="str">
            <v>Nickel (Ni)</v>
          </cell>
          <cell r="B25">
            <v>0.42899999999999999</v>
          </cell>
          <cell r="C25">
            <v>5.126243785785938E-7</v>
          </cell>
          <cell r="D25">
            <v>1.7160000000000001E-3</v>
          </cell>
          <cell r="E25">
            <v>85805</v>
          </cell>
          <cell r="F25">
            <v>343.22</v>
          </cell>
        </row>
        <row r="26">
          <cell r="A26" t="str">
            <v>Phosphore total (Ptot)</v>
          </cell>
          <cell r="B26">
            <v>1428.6779999999999</v>
          </cell>
          <cell r="C26">
            <v>1.7071682329578282E-3</v>
          </cell>
          <cell r="D26">
            <v>5.69</v>
          </cell>
          <cell r="E26">
            <v>196835</v>
          </cell>
          <cell r="F26">
            <v>771.0296718542146</v>
          </cell>
        </row>
        <row r="27">
          <cell r="A27" t="str">
            <v>Plomb (Pb)</v>
          </cell>
          <cell r="B27">
            <v>0.48799999999999999</v>
          </cell>
          <cell r="C27">
            <v>5.8312516724091798E-7</v>
          </cell>
          <cell r="D27">
            <v>1.952E-3</v>
          </cell>
          <cell r="E27">
            <v>85805</v>
          </cell>
          <cell r="F27">
            <v>343.22</v>
          </cell>
        </row>
        <row r="28">
          <cell r="A28" t="str">
            <v>Zinc (Zn)</v>
          </cell>
          <cell r="B28">
            <v>16.818000000000001</v>
          </cell>
          <cell r="C28">
            <v>2.0096309554626556E-5</v>
          </cell>
          <cell r="D28">
            <v>7.0000000000000007E-2</v>
          </cell>
          <cell r="E28">
            <v>85805</v>
          </cell>
          <cell r="F28">
            <v>343.22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es - onglet caché"/>
      <sheetName val="Instrumentation DO (BASE)"/>
      <sheetName val="Instrumentation DO (VARIANTE)"/>
      <sheetName val="Fiche ratios sirenes"/>
      <sheetName val="Fiche Suivi milieux (BASE)"/>
      <sheetName val="Fiche Suivi Milieux (VARIANTE)"/>
      <sheetName val="Zone Libellule 2"/>
    </sheetNames>
    <sheetDataSet>
      <sheetData sheetId="0">
        <row r="4">
          <cell r="D4" t="str">
            <v>oui</v>
          </cell>
        </row>
        <row r="5">
          <cell r="D5" t="str">
            <v>non</v>
          </cell>
        </row>
        <row r="6">
          <cell r="D6" t="str">
            <v>a définir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es - onglet caché"/>
      <sheetName val="Projets périphériques"/>
      <sheetName val="Budget Global"/>
      <sheetName val="Couts acuels"/>
      <sheetName val="Liste des activités"/>
    </sheetNames>
    <sheetDataSet>
      <sheetData sheetId="0">
        <row r="4">
          <cell r="B4" t="str">
            <v>Actuelle</v>
          </cell>
        </row>
        <row r="5">
          <cell r="B5" t="str">
            <v>Nouvelle</v>
          </cell>
        </row>
        <row r="6">
          <cell r="B6" t="str">
            <v>Non demandé au cahier des charges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Personnalisé 2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0093A6"/>
      </a:accent1>
      <a:accent2>
        <a:srgbClr val="E7253F"/>
      </a:accent2>
      <a:accent3>
        <a:srgbClr val="46332C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8580-3ACC-441B-9A1F-96A058B28305}">
  <sheetPr>
    <pageSetUpPr fitToPage="1"/>
  </sheetPr>
  <dimension ref="B1:C13"/>
  <sheetViews>
    <sheetView showGridLines="0" topLeftCell="A4" zoomScale="93" zoomScaleNormal="93" zoomScaleSheetLayoutView="85" zoomScalePageLayoutView="78" workbookViewId="0">
      <selection activeCell="G8" sqref="G8"/>
    </sheetView>
  </sheetViews>
  <sheetFormatPr baseColWidth="10" defaultColWidth="11.453125" defaultRowHeight="12.5" x14ac:dyDescent="0.25"/>
  <cols>
    <col min="1" max="1" width="1.1796875" style="1" customWidth="1"/>
    <col min="2" max="2" width="94" style="1" customWidth="1"/>
    <col min="3" max="3" width="1.1796875" style="1" customWidth="1"/>
    <col min="4" max="16384" width="11.453125" style="1"/>
  </cols>
  <sheetData>
    <row r="1" spans="2:3" ht="12" customHeight="1" x14ac:dyDescent="0.25"/>
    <row r="2" spans="2:3" ht="12" customHeight="1" x14ac:dyDescent="0.25"/>
    <row r="3" spans="2:3" ht="12" customHeight="1" x14ac:dyDescent="0.25"/>
    <row r="4" spans="2:3" ht="12" customHeight="1" x14ac:dyDescent="0.25"/>
    <row r="5" spans="2:3" ht="69.5" customHeight="1" x14ac:dyDescent="0.5">
      <c r="B5" s="25"/>
    </row>
    <row r="6" spans="2:3" ht="12" customHeight="1" x14ac:dyDescent="0.25"/>
    <row r="7" spans="2:3" ht="12" customHeight="1" x14ac:dyDescent="0.25">
      <c r="B7" s="7"/>
    </row>
    <row r="8" spans="2:3" ht="28.4" customHeight="1" x14ac:dyDescent="0.25">
      <c r="B8" s="21" t="s">
        <v>12</v>
      </c>
    </row>
    <row r="9" spans="2:3" ht="40" x14ac:dyDescent="0.25">
      <c r="B9" s="22" t="s">
        <v>30</v>
      </c>
    </row>
    <row r="10" spans="2:3" ht="82.5" customHeight="1" thickBot="1" x14ac:dyDescent="0.45">
      <c r="B10" s="2"/>
    </row>
    <row r="11" spans="2:3" ht="189" customHeight="1" thickBot="1" x14ac:dyDescent="0.3">
      <c r="B11" s="5" t="s">
        <v>32</v>
      </c>
      <c r="C11" s="6"/>
    </row>
    <row r="12" spans="2:3" ht="74.5" customHeight="1" x14ac:dyDescent="0.25"/>
    <row r="13" spans="2:3" ht="15.5" x14ac:dyDescent="0.25">
      <c r="B13" s="58" t="s">
        <v>83</v>
      </c>
    </row>
  </sheetData>
  <pageMargins left="0.77187499999999998" right="0.7" top="0.75" bottom="0.75" header="0.3" footer="0.3"/>
  <pageSetup paperSize="9" scale="9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879FC-823B-4B1F-9E2C-543810551419}">
  <sheetPr>
    <pageSetUpPr fitToPage="1"/>
  </sheetPr>
  <dimension ref="A1:J36"/>
  <sheetViews>
    <sheetView showGridLines="0" view="pageBreakPreview" zoomScale="70" zoomScaleNormal="70" zoomScaleSheetLayoutView="70" zoomScalePageLayoutView="85" workbookViewId="0">
      <selection activeCell="C29" sqref="C29"/>
    </sheetView>
  </sheetViews>
  <sheetFormatPr baseColWidth="10" defaultColWidth="11.453125" defaultRowHeight="12.5" x14ac:dyDescent="0.25"/>
  <cols>
    <col min="1" max="1" width="1.1796875" style="1" customWidth="1"/>
    <col min="2" max="2" width="71.08984375" style="1" bestFit="1" customWidth="1"/>
    <col min="3" max="3" width="25.1796875" style="1" customWidth="1"/>
    <col min="4" max="4" width="19.36328125" style="1" customWidth="1"/>
    <col min="5" max="5" width="25.1796875" style="1" customWidth="1"/>
    <col min="6" max="6" width="16.453125" style="1" customWidth="1"/>
    <col min="7" max="7" width="14.54296875" style="1" customWidth="1"/>
    <col min="8" max="8" width="14.7265625" style="1" customWidth="1"/>
    <col min="9" max="9" width="14.36328125" style="1" customWidth="1"/>
    <col min="10" max="10" width="6.36328125" style="1" customWidth="1"/>
    <col min="11" max="16384" width="11.453125" style="1"/>
  </cols>
  <sheetData>
    <row r="1" spans="1:10" ht="136.5" customHeight="1" x14ac:dyDescent="0.25"/>
    <row r="2" spans="1:10" customFormat="1" ht="34.5" customHeight="1" x14ac:dyDescent="0.25">
      <c r="B2" s="77" t="s">
        <v>53</v>
      </c>
      <c r="C2" s="77"/>
      <c r="D2" s="77"/>
      <c r="E2" s="77"/>
      <c r="F2" s="77"/>
      <c r="G2" s="77"/>
      <c r="H2" s="77"/>
      <c r="I2" s="77"/>
      <c r="J2" s="77"/>
    </row>
    <row r="3" spans="1:10" customFormat="1" ht="12" customHeight="1" x14ac:dyDescent="0.3">
      <c r="B3" s="3"/>
      <c r="C3" s="3"/>
      <c r="D3" s="3"/>
      <c r="E3" s="3"/>
    </row>
    <row r="4" spans="1:10" ht="12" customHeight="1" x14ac:dyDescent="0.25"/>
    <row r="5" spans="1:10" s="12" customFormat="1" ht="25" x14ac:dyDescent="0.25">
      <c r="B5" s="15" t="s">
        <v>18</v>
      </c>
    </row>
    <row r="6" spans="1:10" s="12" customFormat="1" ht="26" x14ac:dyDescent="0.25">
      <c r="B6" s="23" t="s">
        <v>16</v>
      </c>
      <c r="C6" s="23" t="s">
        <v>17</v>
      </c>
      <c r="D6" s="42" t="s">
        <v>33</v>
      </c>
      <c r="E6" s="42" t="s">
        <v>37</v>
      </c>
      <c r="F6" s="42" t="s">
        <v>38</v>
      </c>
      <c r="G6" s="42" t="s">
        <v>34</v>
      </c>
      <c r="H6" s="42" t="s">
        <v>35</v>
      </c>
      <c r="I6" s="42" t="s">
        <v>36</v>
      </c>
    </row>
    <row r="7" spans="1:10" ht="18.75" customHeight="1" x14ac:dyDescent="0.25">
      <c r="B7" s="36"/>
      <c r="C7" s="36"/>
      <c r="D7" s="36"/>
      <c r="E7" s="36"/>
      <c r="F7" s="36"/>
      <c r="G7" s="36"/>
      <c r="H7" s="36"/>
      <c r="I7" s="36"/>
    </row>
    <row r="8" spans="1:10" ht="18.75" customHeight="1" x14ac:dyDescent="0.25">
      <c r="B8" s="36"/>
      <c r="C8" s="36"/>
      <c r="D8" s="36"/>
      <c r="E8" s="36"/>
      <c r="F8" s="36"/>
      <c r="G8" s="36"/>
      <c r="H8" s="36"/>
      <c r="I8" s="36"/>
    </row>
    <row r="9" spans="1:10" ht="18.75" customHeight="1" x14ac:dyDescent="0.25">
      <c r="B9" s="36"/>
      <c r="C9" s="36"/>
      <c r="D9" s="36"/>
      <c r="E9" s="36"/>
      <c r="F9" s="36"/>
      <c r="G9" s="36"/>
      <c r="H9" s="36"/>
      <c r="I9" s="36"/>
    </row>
    <row r="10" spans="1:10" ht="18.75" customHeight="1" x14ac:dyDescent="0.25">
      <c r="B10" s="36"/>
      <c r="C10" s="36"/>
      <c r="D10" s="36"/>
      <c r="E10" s="36"/>
      <c r="F10" s="36"/>
      <c r="G10" s="36"/>
      <c r="H10" s="36"/>
      <c r="I10" s="36"/>
    </row>
    <row r="11" spans="1:10" ht="18.75" customHeight="1" x14ac:dyDescent="0.3">
      <c r="B11" s="53" t="s">
        <v>39</v>
      </c>
      <c r="C11" s="53"/>
      <c r="D11" s="53"/>
      <c r="E11" s="59">
        <f>SUM(E7:E10)</f>
        <v>0</v>
      </c>
      <c r="F11" s="59">
        <f t="shared" ref="F11:I11" si="0">SUM(F7:F10)</f>
        <v>0</v>
      </c>
      <c r="G11" s="59">
        <f t="shared" si="0"/>
        <v>0</v>
      </c>
      <c r="H11" s="59">
        <f t="shared" si="0"/>
        <v>0</v>
      </c>
      <c r="I11" s="59">
        <f t="shared" si="0"/>
        <v>0</v>
      </c>
    </row>
    <row r="12" spans="1:10" ht="18.75" customHeight="1" x14ac:dyDescent="0.25">
      <c r="A12" s="43"/>
      <c r="B12" s="43"/>
      <c r="C12" s="43"/>
      <c r="D12" s="43"/>
      <c r="E12" s="43"/>
      <c r="F12" s="43"/>
      <c r="G12" s="43"/>
      <c r="H12" s="43"/>
      <c r="I12" s="43"/>
    </row>
    <row r="13" spans="1:10" ht="25" x14ac:dyDescent="0.25">
      <c r="A13" s="43"/>
      <c r="B13" s="15" t="s">
        <v>28</v>
      </c>
      <c r="C13" s="43"/>
      <c r="D13" s="43"/>
      <c r="E13" s="43"/>
      <c r="F13" s="43"/>
      <c r="G13" s="43"/>
      <c r="H13" s="43"/>
      <c r="I13" s="43"/>
    </row>
    <row r="14" spans="1:10" ht="18.75" customHeight="1" x14ac:dyDescent="0.25">
      <c r="A14" s="43"/>
      <c r="B14" s="15"/>
      <c r="C14" s="43"/>
      <c r="D14" s="43"/>
      <c r="E14" s="43"/>
      <c r="F14" s="43"/>
      <c r="G14" s="43"/>
      <c r="H14" s="43"/>
      <c r="I14" s="43"/>
    </row>
    <row r="15" spans="1:10" ht="18.75" customHeight="1" x14ac:dyDescent="0.25">
      <c r="B15" s="36" t="s">
        <v>40</v>
      </c>
      <c r="C15" s="36"/>
      <c r="D15" s="43"/>
      <c r="E15" s="43"/>
    </row>
    <row r="16" spans="1:10" ht="18.75" customHeight="1" x14ac:dyDescent="0.25">
      <c r="B16" s="36" t="s">
        <v>42</v>
      </c>
      <c r="C16" s="36"/>
      <c r="D16" s="43"/>
      <c r="E16" s="43"/>
    </row>
    <row r="17" spans="1:5" ht="18.75" customHeight="1" x14ac:dyDescent="0.25">
      <c r="B17" s="36" t="s">
        <v>41</v>
      </c>
      <c r="C17" s="36"/>
      <c r="D17" s="43"/>
      <c r="E17" s="43"/>
    </row>
    <row r="18" spans="1:5" ht="18.75" customHeight="1" x14ac:dyDescent="0.25">
      <c r="B18" s="36" t="s">
        <v>43</v>
      </c>
      <c r="C18" s="36"/>
      <c r="D18" s="43"/>
      <c r="E18" s="43"/>
    </row>
    <row r="19" spans="1:5" ht="18.75" customHeight="1" x14ac:dyDescent="0.25">
      <c r="B19" s="36" t="s">
        <v>0</v>
      </c>
      <c r="C19" s="36"/>
      <c r="D19" s="43"/>
      <c r="E19" s="43"/>
    </row>
    <row r="20" spans="1:5" ht="18.75" customHeight="1" x14ac:dyDescent="0.25">
      <c r="B20" s="36" t="s">
        <v>44</v>
      </c>
      <c r="C20" s="36"/>
      <c r="D20" s="43"/>
      <c r="E20" s="43"/>
    </row>
    <row r="21" spans="1:5" ht="18.75" customHeight="1" x14ac:dyDescent="0.25">
      <c r="B21" s="36" t="s">
        <v>45</v>
      </c>
      <c r="C21" s="36"/>
      <c r="D21" s="43"/>
      <c r="E21" s="43"/>
    </row>
    <row r="22" spans="1:5" ht="18.75" customHeight="1" x14ac:dyDescent="0.25">
      <c r="B22" s="36" t="s">
        <v>46</v>
      </c>
      <c r="C22" s="36"/>
      <c r="D22" s="43"/>
      <c r="E22" s="43"/>
    </row>
    <row r="23" spans="1:5" ht="18.75" customHeight="1" x14ac:dyDescent="0.25">
      <c r="B23" s="36" t="s">
        <v>47</v>
      </c>
      <c r="C23" s="36"/>
      <c r="D23" s="43"/>
      <c r="E23" s="43"/>
    </row>
    <row r="24" spans="1:5" ht="18.75" customHeight="1" x14ac:dyDescent="0.25">
      <c r="B24" s="36" t="s">
        <v>48</v>
      </c>
      <c r="C24" s="36"/>
      <c r="D24" s="43"/>
      <c r="E24" s="43"/>
    </row>
    <row r="25" spans="1:5" ht="18.75" customHeight="1" x14ac:dyDescent="0.25">
      <c r="B25" s="36" t="s">
        <v>1</v>
      </c>
      <c r="C25" s="36"/>
      <c r="D25" s="43"/>
      <c r="E25" s="43"/>
    </row>
    <row r="26" spans="1:5" ht="18.75" customHeight="1" x14ac:dyDescent="0.25">
      <c r="B26" s="36" t="s">
        <v>49</v>
      </c>
      <c r="C26" s="36"/>
      <c r="D26" s="43"/>
      <c r="E26" s="43"/>
    </row>
    <row r="27" spans="1:5" ht="18.75" customHeight="1" x14ac:dyDescent="0.25">
      <c r="B27" s="36" t="s">
        <v>5</v>
      </c>
      <c r="C27" s="36"/>
      <c r="D27" s="43"/>
      <c r="E27" s="43"/>
    </row>
    <row r="28" spans="1:5" ht="18.75" customHeight="1" x14ac:dyDescent="0.25">
      <c r="B28" s="44" t="s">
        <v>50</v>
      </c>
      <c r="C28" s="36"/>
      <c r="D28" s="43"/>
      <c r="E28" s="43"/>
    </row>
    <row r="29" spans="1:5" ht="18.75" customHeight="1" x14ac:dyDescent="0.25">
      <c r="B29" s="9" t="s">
        <v>51</v>
      </c>
      <c r="C29" s="45">
        <f>SUM(C15:C28)</f>
        <v>0</v>
      </c>
      <c r="D29" s="43"/>
      <c r="E29" s="43"/>
    </row>
    <row r="30" spans="1:5" ht="18.75" customHeight="1" x14ac:dyDescent="0.25">
      <c r="A30" s="43"/>
      <c r="B30" s="43"/>
      <c r="C30" s="43"/>
      <c r="D30" s="43"/>
      <c r="E30" s="43"/>
    </row>
    <row r="31" spans="1:5" ht="27" customHeight="1" x14ac:dyDescent="0.25">
      <c r="B31" s="23" t="s">
        <v>52</v>
      </c>
      <c r="C31" s="24">
        <f>C29+I11</f>
        <v>0</v>
      </c>
      <c r="D31" s="43"/>
      <c r="E31" s="43"/>
    </row>
    <row r="32" spans="1:5" x14ac:dyDescent="0.25">
      <c r="D32" s="43"/>
      <c r="E32" s="43"/>
    </row>
    <row r="34" spans="2:2" ht="23" x14ac:dyDescent="0.5">
      <c r="B34" s="76" t="s">
        <v>195</v>
      </c>
    </row>
    <row r="36" spans="2:2" x14ac:dyDescent="0.25">
      <c r="B36" s="1" t="str">
        <f>'Page de garde'!B13</f>
        <v xml:space="preserve">Nom du candidat : </v>
      </c>
    </row>
  </sheetData>
  <mergeCells count="1">
    <mergeCell ref="B2:J2"/>
  </mergeCells>
  <phoneticPr fontId="5" type="noConversion"/>
  <pageMargins left="0.78740157499999996" right="0.78740157499999996" top="0.55000000000000004" bottom="0.984251969" header="0.4921259845" footer="0.4921259845"/>
  <pageSetup paperSize="9" scale="6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A4ECF-2D63-4CF8-AE3B-BF29A9AB8C5E}">
  <sheetPr>
    <pageSetUpPr fitToPage="1"/>
  </sheetPr>
  <dimension ref="B1:G120"/>
  <sheetViews>
    <sheetView showGridLines="0" tabSelected="1" view="pageBreakPreview" zoomScaleNormal="70" zoomScaleSheetLayoutView="100" zoomScalePageLayoutView="85" workbookViewId="0">
      <selection activeCell="B1" sqref="B1"/>
    </sheetView>
  </sheetViews>
  <sheetFormatPr baseColWidth="10" defaultColWidth="11.453125" defaultRowHeight="12.5" x14ac:dyDescent="0.25"/>
  <cols>
    <col min="1" max="1" width="1.1796875" style="1" customWidth="1"/>
    <col min="2" max="2" width="27" style="1" bestFit="1" customWidth="1"/>
    <col min="3" max="3" width="25.1796875" style="1" customWidth="1"/>
    <col min="4" max="4" width="18.6328125" style="1" customWidth="1"/>
    <col min="5" max="16384" width="11.453125" style="1"/>
  </cols>
  <sheetData>
    <row r="1" spans="2:7" ht="94" customHeight="1" x14ac:dyDescent="0.25"/>
    <row r="2" spans="2:7" customFormat="1" ht="34.5" customHeight="1" x14ac:dyDescent="0.25">
      <c r="B2" s="77" t="s">
        <v>54</v>
      </c>
      <c r="C2" s="77"/>
      <c r="D2" s="77"/>
      <c r="E2" s="77"/>
      <c r="F2" s="77"/>
      <c r="G2" s="77"/>
    </row>
    <row r="3" spans="2:7" customFormat="1" ht="12" customHeight="1" x14ac:dyDescent="0.3">
      <c r="B3" s="3"/>
      <c r="C3" s="3"/>
      <c r="D3" s="3"/>
    </row>
    <row r="4" spans="2:7" x14ac:dyDescent="0.25">
      <c r="B4"/>
      <c r="C4"/>
      <c r="D4"/>
      <c r="E4"/>
      <c r="F4"/>
      <c r="G4"/>
    </row>
    <row r="5" spans="2:7" ht="13" x14ac:dyDescent="0.25">
      <c r="B5" s="78" t="s">
        <v>14</v>
      </c>
      <c r="C5" s="78" t="s">
        <v>96</v>
      </c>
      <c r="D5" s="78" t="s">
        <v>19</v>
      </c>
      <c r="E5" s="79" t="s">
        <v>66</v>
      </c>
      <c r="F5" s="80"/>
      <c r="G5" s="81"/>
    </row>
    <row r="6" spans="2:7" ht="26" x14ac:dyDescent="0.25">
      <c r="B6" s="78"/>
      <c r="C6" s="78"/>
      <c r="D6" s="78"/>
      <c r="E6" s="26" t="s">
        <v>15</v>
      </c>
      <c r="F6" s="26" t="s">
        <v>67</v>
      </c>
      <c r="G6" s="26" t="s">
        <v>68</v>
      </c>
    </row>
    <row r="7" spans="2:7" x14ac:dyDescent="0.25">
      <c r="B7" s="41" t="s">
        <v>25</v>
      </c>
      <c r="C7" s="41"/>
      <c r="D7" s="39"/>
      <c r="E7" s="40"/>
      <c r="F7" s="40"/>
      <c r="G7" s="10" t="str">
        <f>IF(E7="","",ROUND(E7*1.1,2))</f>
        <v/>
      </c>
    </row>
    <row r="8" spans="2:7" x14ac:dyDescent="0.25">
      <c r="B8" s="9" t="s">
        <v>59</v>
      </c>
      <c r="C8" s="37" t="s">
        <v>26</v>
      </c>
      <c r="D8" s="37"/>
      <c r="E8" s="38"/>
      <c r="F8" s="52"/>
      <c r="G8" s="10" t="str">
        <f>IF(E8="","",ROUND(E8*(1+F8),2))</f>
        <v/>
      </c>
    </row>
    <row r="9" spans="2:7" x14ac:dyDescent="0.25">
      <c r="B9" s="9" t="s">
        <v>71</v>
      </c>
      <c r="C9" s="37" t="s">
        <v>26</v>
      </c>
      <c r="D9" s="37"/>
      <c r="E9" s="38"/>
      <c r="F9" s="52"/>
      <c r="G9" s="10" t="str">
        <f t="shared" ref="G9:G83" si="0">IF(E9="","",ROUND(E9*(1+F9),2))</f>
        <v/>
      </c>
    </row>
    <row r="10" spans="2:7" x14ac:dyDescent="0.25">
      <c r="B10" s="9" t="s">
        <v>74</v>
      </c>
      <c r="C10" s="37" t="s">
        <v>26</v>
      </c>
      <c r="D10" s="37"/>
      <c r="E10" s="38"/>
      <c r="F10" s="52"/>
      <c r="G10" s="10" t="str">
        <f t="shared" si="0"/>
        <v/>
      </c>
    </row>
    <row r="11" spans="2:7" x14ac:dyDescent="0.25">
      <c r="B11" s="9" t="s">
        <v>57</v>
      </c>
      <c r="C11" s="37" t="s">
        <v>26</v>
      </c>
      <c r="D11" s="37"/>
      <c r="E11" s="38"/>
      <c r="F11" s="52"/>
      <c r="G11" s="10" t="str">
        <f t="shared" si="0"/>
        <v/>
      </c>
    </row>
    <row r="12" spans="2:7" x14ac:dyDescent="0.25">
      <c r="B12" s="9" t="s">
        <v>57</v>
      </c>
      <c r="C12" s="37" t="s">
        <v>26</v>
      </c>
      <c r="D12" s="37"/>
      <c r="E12" s="38"/>
      <c r="F12" s="52"/>
      <c r="G12" s="10" t="str">
        <f t="shared" si="0"/>
        <v/>
      </c>
    </row>
    <row r="13" spans="2:7" x14ac:dyDescent="0.25">
      <c r="B13" s="9" t="s">
        <v>57</v>
      </c>
      <c r="C13" s="37" t="s">
        <v>26</v>
      </c>
      <c r="D13" s="37"/>
      <c r="E13" s="38"/>
      <c r="F13" s="52"/>
      <c r="G13" s="10" t="str">
        <f t="shared" si="0"/>
        <v/>
      </c>
    </row>
    <row r="14" spans="2:7" x14ac:dyDescent="0.25">
      <c r="B14" s="9" t="s">
        <v>57</v>
      </c>
      <c r="C14" s="37" t="s">
        <v>26</v>
      </c>
      <c r="D14" s="37"/>
      <c r="E14" s="38"/>
      <c r="F14" s="52"/>
      <c r="G14" s="10" t="str">
        <f t="shared" si="0"/>
        <v/>
      </c>
    </row>
    <row r="15" spans="2:7" x14ac:dyDescent="0.25">
      <c r="B15" s="9" t="s">
        <v>57</v>
      </c>
      <c r="C15" s="37" t="s">
        <v>26</v>
      </c>
      <c r="D15" s="37"/>
      <c r="E15" s="38"/>
      <c r="F15" s="52"/>
      <c r="G15" s="10" t="str">
        <f t="shared" si="0"/>
        <v/>
      </c>
    </row>
    <row r="16" spans="2:7" x14ac:dyDescent="0.25">
      <c r="B16" s="9" t="s">
        <v>57</v>
      </c>
      <c r="C16" s="37" t="s">
        <v>26</v>
      </c>
      <c r="D16" s="37"/>
      <c r="E16" s="38"/>
      <c r="F16" s="52"/>
      <c r="G16" s="10" t="str">
        <f t="shared" si="0"/>
        <v/>
      </c>
    </row>
    <row r="17" spans="2:7" x14ac:dyDescent="0.25">
      <c r="B17" s="9" t="s">
        <v>57</v>
      </c>
      <c r="C17" s="37" t="s">
        <v>26</v>
      </c>
      <c r="D17" s="37"/>
      <c r="E17" s="38"/>
      <c r="F17" s="52"/>
      <c r="G17" s="10" t="str">
        <f t="shared" si="0"/>
        <v/>
      </c>
    </row>
    <row r="18" spans="2:7" ht="13" x14ac:dyDescent="0.3">
      <c r="B18" s="53" t="s">
        <v>78</v>
      </c>
      <c r="C18" s="54"/>
      <c r="D18" s="54"/>
      <c r="E18" s="55"/>
      <c r="F18" s="56"/>
      <c r="G18" s="57"/>
    </row>
    <row r="19" spans="2:7" x14ac:dyDescent="0.25">
      <c r="B19" s="9" t="s">
        <v>97</v>
      </c>
      <c r="C19" s="39" t="s">
        <v>69</v>
      </c>
      <c r="D19" s="37"/>
      <c r="E19" s="38"/>
      <c r="F19" s="52"/>
      <c r="G19" s="10" t="str">
        <f t="shared" si="0"/>
        <v/>
      </c>
    </row>
    <row r="20" spans="2:7" x14ac:dyDescent="0.25">
      <c r="B20" s="9" t="s">
        <v>98</v>
      </c>
      <c r="C20" s="39" t="s">
        <v>81</v>
      </c>
      <c r="D20" s="37"/>
      <c r="E20" s="38"/>
      <c r="F20" s="52"/>
      <c r="G20" s="10" t="str">
        <f t="shared" si="0"/>
        <v/>
      </c>
    </row>
    <row r="21" spans="2:7" x14ac:dyDescent="0.25">
      <c r="B21" s="9" t="s">
        <v>99</v>
      </c>
      <c r="C21" s="39" t="s">
        <v>70</v>
      </c>
      <c r="D21" s="37"/>
      <c r="E21" s="38"/>
      <c r="F21" s="52"/>
      <c r="G21" s="10" t="str">
        <f t="shared" si="0"/>
        <v/>
      </c>
    </row>
    <row r="22" spans="2:7" x14ac:dyDescent="0.25">
      <c r="B22" s="9" t="s">
        <v>100</v>
      </c>
      <c r="C22" s="39" t="s">
        <v>80</v>
      </c>
      <c r="D22" s="37"/>
      <c r="E22" s="38"/>
      <c r="F22" s="52"/>
      <c r="G22" s="10" t="str">
        <f t="shared" si="0"/>
        <v/>
      </c>
    </row>
    <row r="23" spans="2:7" x14ac:dyDescent="0.25">
      <c r="B23" s="9" t="s">
        <v>101</v>
      </c>
      <c r="C23" s="39" t="s">
        <v>72</v>
      </c>
      <c r="D23" s="37"/>
      <c r="E23" s="38"/>
      <c r="F23" s="52"/>
      <c r="G23" s="10" t="str">
        <f t="shared" si="0"/>
        <v/>
      </c>
    </row>
    <row r="24" spans="2:7" x14ac:dyDescent="0.25">
      <c r="B24" s="9" t="s">
        <v>102</v>
      </c>
      <c r="C24" s="39" t="s">
        <v>73</v>
      </c>
      <c r="D24" s="37"/>
      <c r="E24" s="38"/>
      <c r="F24" s="52"/>
      <c r="G24" s="10" t="str">
        <f t="shared" si="0"/>
        <v/>
      </c>
    </row>
    <row r="25" spans="2:7" x14ac:dyDescent="0.25">
      <c r="B25" s="9" t="s">
        <v>103</v>
      </c>
      <c r="C25" s="39" t="s">
        <v>82</v>
      </c>
      <c r="D25" s="37"/>
      <c r="E25" s="38"/>
      <c r="F25" s="52"/>
      <c r="G25" s="10" t="str">
        <f t="shared" si="0"/>
        <v/>
      </c>
    </row>
    <row r="26" spans="2:7" x14ac:dyDescent="0.25">
      <c r="B26" s="9" t="s">
        <v>104</v>
      </c>
      <c r="C26" s="37"/>
      <c r="D26" s="37"/>
      <c r="E26" s="38"/>
      <c r="F26" s="52"/>
      <c r="G26" s="10" t="str">
        <f t="shared" si="0"/>
        <v/>
      </c>
    </row>
    <row r="27" spans="2:7" x14ac:dyDescent="0.25">
      <c r="B27" s="9" t="s">
        <v>105</v>
      </c>
      <c r="C27" s="37"/>
      <c r="D27" s="37"/>
      <c r="E27" s="38"/>
      <c r="F27" s="52"/>
      <c r="G27" s="10" t="str">
        <f t="shared" si="0"/>
        <v/>
      </c>
    </row>
    <row r="28" spans="2:7" x14ac:dyDescent="0.25">
      <c r="B28" s="9" t="s">
        <v>106</v>
      </c>
      <c r="C28" s="37"/>
      <c r="D28" s="37"/>
      <c r="E28" s="38"/>
      <c r="F28" s="52"/>
      <c r="G28" s="10" t="str">
        <f t="shared" si="0"/>
        <v/>
      </c>
    </row>
    <row r="29" spans="2:7" x14ac:dyDescent="0.25">
      <c r="B29" s="9" t="s">
        <v>107</v>
      </c>
      <c r="C29" s="37"/>
      <c r="D29" s="37"/>
      <c r="E29" s="38"/>
      <c r="F29" s="52"/>
      <c r="G29" s="10" t="str">
        <f t="shared" si="0"/>
        <v/>
      </c>
    </row>
    <row r="30" spans="2:7" x14ac:dyDescent="0.25">
      <c r="B30" s="9" t="s">
        <v>108</v>
      </c>
      <c r="C30" s="37"/>
      <c r="D30" s="37"/>
      <c r="E30" s="38"/>
      <c r="F30" s="52"/>
      <c r="G30" s="10" t="str">
        <f t="shared" si="0"/>
        <v/>
      </c>
    </row>
    <row r="31" spans="2:7" x14ac:dyDescent="0.25">
      <c r="B31" s="9" t="s">
        <v>109</v>
      </c>
      <c r="C31" s="37"/>
      <c r="D31" s="37"/>
      <c r="E31" s="38"/>
      <c r="F31" s="52"/>
      <c r="G31" s="10" t="str">
        <f t="shared" si="0"/>
        <v/>
      </c>
    </row>
    <row r="32" spans="2:7" x14ac:dyDescent="0.25">
      <c r="B32" s="9" t="s">
        <v>110</v>
      </c>
      <c r="C32" s="37"/>
      <c r="D32" s="37"/>
      <c r="E32" s="38"/>
      <c r="F32" s="52"/>
      <c r="G32" s="10" t="str">
        <f t="shared" si="0"/>
        <v/>
      </c>
    </row>
    <row r="33" spans="2:7" x14ac:dyDescent="0.25">
      <c r="B33" s="9" t="s">
        <v>111</v>
      </c>
      <c r="C33" s="37"/>
      <c r="D33" s="37"/>
      <c r="E33" s="38"/>
      <c r="F33" s="52"/>
      <c r="G33" s="10" t="str">
        <f t="shared" si="0"/>
        <v/>
      </c>
    </row>
    <row r="34" spans="2:7" x14ac:dyDescent="0.25">
      <c r="B34" s="9" t="s">
        <v>112</v>
      </c>
      <c r="C34" s="37"/>
      <c r="D34" s="37"/>
      <c r="E34" s="38"/>
      <c r="F34" s="52"/>
      <c r="G34" s="10" t="str">
        <f t="shared" si="0"/>
        <v/>
      </c>
    </row>
    <row r="35" spans="2:7" x14ac:dyDescent="0.25">
      <c r="B35" s="9" t="s">
        <v>113</v>
      </c>
      <c r="C35" s="37"/>
      <c r="D35" s="37"/>
      <c r="E35" s="38"/>
      <c r="F35" s="52"/>
      <c r="G35" s="10" t="str">
        <f t="shared" si="0"/>
        <v/>
      </c>
    </row>
    <row r="36" spans="2:7" x14ac:dyDescent="0.25">
      <c r="B36" s="9" t="s">
        <v>114</v>
      </c>
      <c r="C36" s="37"/>
      <c r="D36" s="37"/>
      <c r="E36" s="38"/>
      <c r="F36" s="52"/>
      <c r="G36" s="10" t="str">
        <f t="shared" si="0"/>
        <v/>
      </c>
    </row>
    <row r="37" spans="2:7" x14ac:dyDescent="0.25">
      <c r="B37" s="9" t="s">
        <v>115</v>
      </c>
      <c r="C37" s="37"/>
      <c r="D37" s="37"/>
      <c r="E37" s="38"/>
      <c r="F37" s="52"/>
      <c r="G37" s="10" t="str">
        <f t="shared" si="0"/>
        <v/>
      </c>
    </row>
    <row r="38" spans="2:7" x14ac:dyDescent="0.25">
      <c r="B38" s="9" t="s">
        <v>116</v>
      </c>
      <c r="C38" s="37"/>
      <c r="D38" s="37"/>
      <c r="E38" s="38"/>
      <c r="F38" s="52"/>
      <c r="G38" s="10" t="str">
        <f t="shared" si="0"/>
        <v/>
      </c>
    </row>
    <row r="39" spans="2:7" x14ac:dyDescent="0.25">
      <c r="B39" s="9" t="s">
        <v>117</v>
      </c>
      <c r="C39" s="39" t="s">
        <v>85</v>
      </c>
      <c r="D39" s="37"/>
      <c r="E39" s="38"/>
      <c r="F39" s="52"/>
      <c r="G39" s="10" t="str">
        <f t="shared" si="0"/>
        <v/>
      </c>
    </row>
    <row r="40" spans="2:7" x14ac:dyDescent="0.25">
      <c r="B40" s="9" t="s">
        <v>118</v>
      </c>
      <c r="C40" s="37"/>
      <c r="D40" s="37"/>
      <c r="E40" s="38"/>
      <c r="F40" s="52"/>
      <c r="G40" s="10" t="str">
        <f t="shared" si="0"/>
        <v/>
      </c>
    </row>
    <row r="41" spans="2:7" x14ac:dyDescent="0.25">
      <c r="B41" s="9" t="s">
        <v>119</v>
      </c>
      <c r="C41" s="37"/>
      <c r="D41" s="37"/>
      <c r="E41" s="38"/>
      <c r="F41" s="52"/>
      <c r="G41" s="10" t="str">
        <f t="shared" si="0"/>
        <v/>
      </c>
    </row>
    <row r="42" spans="2:7" x14ac:dyDescent="0.25">
      <c r="B42" s="9" t="s">
        <v>120</v>
      </c>
      <c r="C42" s="37"/>
      <c r="D42" s="37"/>
      <c r="E42" s="38"/>
      <c r="F42" s="52"/>
      <c r="G42" s="10" t="str">
        <f t="shared" si="0"/>
        <v/>
      </c>
    </row>
    <row r="43" spans="2:7" x14ac:dyDescent="0.25">
      <c r="B43" s="9" t="s">
        <v>121</v>
      </c>
      <c r="C43" s="37"/>
      <c r="D43" s="37"/>
      <c r="E43" s="38"/>
      <c r="F43" s="52"/>
      <c r="G43" s="10" t="str">
        <f t="shared" si="0"/>
        <v/>
      </c>
    </row>
    <row r="44" spans="2:7" x14ac:dyDescent="0.25">
      <c r="B44" s="9" t="s">
        <v>122</v>
      </c>
      <c r="C44" s="37"/>
      <c r="D44" s="37"/>
      <c r="E44" s="38"/>
      <c r="F44" s="52"/>
      <c r="G44" s="10" t="str">
        <f t="shared" si="0"/>
        <v/>
      </c>
    </row>
    <row r="45" spans="2:7" x14ac:dyDescent="0.25">
      <c r="B45" s="9" t="s">
        <v>123</v>
      </c>
      <c r="C45" s="37"/>
      <c r="D45" s="37"/>
      <c r="E45" s="38"/>
      <c r="F45" s="52"/>
      <c r="G45" s="10" t="str">
        <f t="shared" si="0"/>
        <v/>
      </c>
    </row>
    <row r="46" spans="2:7" x14ac:dyDescent="0.25">
      <c r="B46" s="9" t="s">
        <v>124</v>
      </c>
      <c r="C46" s="37"/>
      <c r="D46" s="37"/>
      <c r="E46" s="38"/>
      <c r="F46" s="52"/>
      <c r="G46" s="10" t="str">
        <f t="shared" si="0"/>
        <v/>
      </c>
    </row>
    <row r="47" spans="2:7" x14ac:dyDescent="0.25">
      <c r="B47" s="9" t="s">
        <v>125</v>
      </c>
      <c r="C47" s="37"/>
      <c r="D47" s="37"/>
      <c r="E47" s="38"/>
      <c r="F47" s="52"/>
      <c r="G47" s="10" t="str">
        <f t="shared" si="0"/>
        <v/>
      </c>
    </row>
    <row r="48" spans="2:7" x14ac:dyDescent="0.25">
      <c r="B48" s="9" t="s">
        <v>126</v>
      </c>
      <c r="C48" s="37"/>
      <c r="D48" s="37"/>
      <c r="E48" s="38"/>
      <c r="F48" s="52"/>
      <c r="G48" s="10" t="str">
        <f t="shared" si="0"/>
        <v/>
      </c>
    </row>
    <row r="49" spans="2:7" x14ac:dyDescent="0.25">
      <c r="B49" s="9" t="s">
        <v>86</v>
      </c>
      <c r="C49" s="37"/>
      <c r="D49" s="37"/>
      <c r="E49" s="38"/>
      <c r="F49" s="52"/>
      <c r="G49" s="10" t="str">
        <f t="shared" si="0"/>
        <v/>
      </c>
    </row>
    <row r="50" spans="2:7" x14ac:dyDescent="0.25">
      <c r="B50" s="9" t="s">
        <v>87</v>
      </c>
      <c r="C50" s="37"/>
      <c r="D50" s="37"/>
      <c r="E50" s="38"/>
      <c r="F50" s="52"/>
      <c r="G50" s="10" t="str">
        <f t="shared" si="0"/>
        <v/>
      </c>
    </row>
    <row r="51" spans="2:7" x14ac:dyDescent="0.25">
      <c r="B51" s="9" t="s">
        <v>88</v>
      </c>
      <c r="C51" s="37"/>
      <c r="D51" s="37"/>
      <c r="E51" s="38"/>
      <c r="F51" s="52"/>
      <c r="G51" s="10" t="str">
        <f t="shared" si="0"/>
        <v/>
      </c>
    </row>
    <row r="52" spans="2:7" x14ac:dyDescent="0.25">
      <c r="B52" s="9" t="s">
        <v>89</v>
      </c>
      <c r="C52" s="37"/>
      <c r="D52" s="37"/>
      <c r="E52" s="38"/>
      <c r="F52" s="52"/>
      <c r="G52" s="10" t="str">
        <f t="shared" si="0"/>
        <v/>
      </c>
    </row>
    <row r="53" spans="2:7" x14ac:dyDescent="0.25">
      <c r="B53" s="9" t="s">
        <v>90</v>
      </c>
      <c r="C53" s="37"/>
      <c r="D53" s="37"/>
      <c r="E53" s="38"/>
      <c r="F53" s="52"/>
      <c r="G53" s="10" t="str">
        <f t="shared" si="0"/>
        <v/>
      </c>
    </row>
    <row r="54" spans="2:7" x14ac:dyDescent="0.25">
      <c r="B54" s="9" t="s">
        <v>91</v>
      </c>
      <c r="C54" s="37"/>
      <c r="D54" s="37"/>
      <c r="E54" s="38"/>
      <c r="F54" s="52"/>
      <c r="G54" s="10" t="str">
        <f t="shared" si="0"/>
        <v/>
      </c>
    </row>
    <row r="55" spans="2:7" x14ac:dyDescent="0.25">
      <c r="B55" s="9" t="s">
        <v>92</v>
      </c>
      <c r="C55" s="37"/>
      <c r="D55" s="37"/>
      <c r="E55" s="38"/>
      <c r="F55" s="52"/>
      <c r="G55" s="10" t="str">
        <f t="shared" si="0"/>
        <v/>
      </c>
    </row>
    <row r="56" spans="2:7" x14ac:dyDescent="0.25">
      <c r="B56" s="9" t="s">
        <v>93</v>
      </c>
      <c r="C56" s="37"/>
      <c r="D56" s="37"/>
      <c r="E56" s="38"/>
      <c r="F56" s="52"/>
      <c r="G56" s="10" t="str">
        <f t="shared" si="0"/>
        <v/>
      </c>
    </row>
    <row r="57" spans="2:7" x14ac:dyDescent="0.25">
      <c r="B57" s="9" t="s">
        <v>94</v>
      </c>
      <c r="C57" s="37"/>
      <c r="D57" s="37"/>
      <c r="E57" s="38"/>
      <c r="F57" s="52"/>
      <c r="G57" s="10" t="str">
        <f t="shared" si="0"/>
        <v/>
      </c>
    </row>
    <row r="58" spans="2:7" x14ac:dyDescent="0.25">
      <c r="B58" s="9" t="s">
        <v>95</v>
      </c>
      <c r="C58" s="37"/>
      <c r="D58" s="37"/>
      <c r="E58" s="38"/>
      <c r="F58" s="52"/>
      <c r="G58" s="10" t="str">
        <f t="shared" si="0"/>
        <v/>
      </c>
    </row>
    <row r="59" spans="2:7" x14ac:dyDescent="0.25">
      <c r="B59" s="9" t="s">
        <v>127</v>
      </c>
      <c r="C59" s="37"/>
      <c r="D59" s="37"/>
      <c r="E59" s="38"/>
      <c r="F59" s="52"/>
      <c r="G59" s="10" t="str">
        <f t="shared" si="0"/>
        <v/>
      </c>
    </row>
    <row r="60" spans="2:7" x14ac:dyDescent="0.25">
      <c r="B60" s="9" t="s">
        <v>128</v>
      </c>
      <c r="C60" s="37"/>
      <c r="D60" s="37"/>
      <c r="E60" s="38"/>
      <c r="F60" s="52"/>
      <c r="G60" s="10" t="str">
        <f t="shared" si="0"/>
        <v/>
      </c>
    </row>
    <row r="61" spans="2:7" x14ac:dyDescent="0.25">
      <c r="B61" s="9" t="s">
        <v>129</v>
      </c>
      <c r="C61" s="37"/>
      <c r="D61" s="37"/>
      <c r="E61" s="38"/>
      <c r="F61" s="52"/>
      <c r="G61" s="10" t="str">
        <f t="shared" si="0"/>
        <v/>
      </c>
    </row>
    <row r="62" spans="2:7" x14ac:dyDescent="0.25">
      <c r="B62" s="9" t="s">
        <v>130</v>
      </c>
      <c r="C62" s="37"/>
      <c r="D62" s="37"/>
      <c r="E62" s="38"/>
      <c r="F62" s="52"/>
      <c r="G62" s="10" t="str">
        <f t="shared" si="0"/>
        <v/>
      </c>
    </row>
    <row r="63" spans="2:7" x14ac:dyDescent="0.25">
      <c r="B63" s="9" t="s">
        <v>131</v>
      </c>
      <c r="C63" s="37"/>
      <c r="D63" s="37"/>
      <c r="E63" s="38"/>
      <c r="F63" s="52"/>
      <c r="G63" s="10" t="str">
        <f t="shared" si="0"/>
        <v/>
      </c>
    </row>
    <row r="64" spans="2:7" x14ac:dyDescent="0.25">
      <c r="B64" s="9" t="s">
        <v>132</v>
      </c>
      <c r="C64" s="37"/>
      <c r="D64" s="37"/>
      <c r="E64" s="38"/>
      <c r="F64" s="52"/>
      <c r="G64" s="10" t="str">
        <f t="shared" si="0"/>
        <v/>
      </c>
    </row>
    <row r="65" spans="2:7" x14ac:dyDescent="0.25">
      <c r="B65" s="9" t="s">
        <v>133</v>
      </c>
      <c r="C65" s="37"/>
      <c r="D65" s="37"/>
      <c r="E65" s="38"/>
      <c r="F65" s="52"/>
      <c r="G65" s="10" t="str">
        <f t="shared" si="0"/>
        <v/>
      </c>
    </row>
    <row r="66" spans="2:7" x14ac:dyDescent="0.25">
      <c r="B66" s="9" t="s">
        <v>134</v>
      </c>
      <c r="C66" s="37"/>
      <c r="D66" s="37"/>
      <c r="E66" s="38"/>
      <c r="F66" s="52"/>
      <c r="G66" s="10" t="str">
        <f t="shared" si="0"/>
        <v/>
      </c>
    </row>
    <row r="67" spans="2:7" x14ac:dyDescent="0.25">
      <c r="B67" s="9" t="s">
        <v>135</v>
      </c>
      <c r="C67" s="37"/>
      <c r="D67" s="37"/>
      <c r="E67" s="38"/>
      <c r="F67" s="52"/>
      <c r="G67" s="10" t="str">
        <f t="shared" ref="G67:G68" si="1">IF(E67="","",ROUND(E67*(1+F67),2))</f>
        <v/>
      </c>
    </row>
    <row r="68" spans="2:7" x14ac:dyDescent="0.25">
      <c r="B68" s="9" t="s">
        <v>136</v>
      </c>
      <c r="C68" s="37"/>
      <c r="D68" s="37"/>
      <c r="E68" s="38"/>
      <c r="F68" s="52"/>
      <c r="G68" s="10" t="str">
        <f t="shared" si="1"/>
        <v/>
      </c>
    </row>
    <row r="69" spans="2:7" x14ac:dyDescent="0.25">
      <c r="B69" s="9" t="s">
        <v>137</v>
      </c>
      <c r="C69" s="37"/>
      <c r="D69" s="37"/>
      <c r="E69" s="38"/>
      <c r="F69" s="52"/>
      <c r="G69" s="10" t="str">
        <f t="shared" si="0"/>
        <v/>
      </c>
    </row>
    <row r="70" spans="2:7" x14ac:dyDescent="0.25">
      <c r="B70" s="9" t="s">
        <v>138</v>
      </c>
      <c r="C70" s="37"/>
      <c r="D70" s="37"/>
      <c r="E70" s="38"/>
      <c r="F70" s="52"/>
      <c r="G70" s="10" t="str">
        <f t="shared" si="0"/>
        <v/>
      </c>
    </row>
    <row r="71" spans="2:7" x14ac:dyDescent="0.25">
      <c r="B71" s="9" t="s">
        <v>139</v>
      </c>
      <c r="C71" s="37"/>
      <c r="D71" s="37"/>
      <c r="E71" s="38"/>
      <c r="F71" s="52"/>
      <c r="G71" s="10" t="str">
        <f t="shared" si="0"/>
        <v/>
      </c>
    </row>
    <row r="72" spans="2:7" x14ac:dyDescent="0.25">
      <c r="B72" s="9" t="s">
        <v>140</v>
      </c>
      <c r="C72" s="37"/>
      <c r="D72" s="37"/>
      <c r="E72" s="38"/>
      <c r="F72" s="52"/>
      <c r="G72" s="10" t="str">
        <f t="shared" si="0"/>
        <v/>
      </c>
    </row>
    <row r="73" spans="2:7" x14ac:dyDescent="0.25">
      <c r="B73" s="9" t="s">
        <v>141</v>
      </c>
      <c r="C73" s="37"/>
      <c r="D73" s="37"/>
      <c r="E73" s="38"/>
      <c r="F73" s="52"/>
      <c r="G73" s="10" t="str">
        <f t="shared" si="0"/>
        <v/>
      </c>
    </row>
    <row r="74" spans="2:7" x14ac:dyDescent="0.25">
      <c r="B74" s="9" t="s">
        <v>142</v>
      </c>
      <c r="C74" s="37"/>
      <c r="D74" s="37"/>
      <c r="E74" s="38"/>
      <c r="F74" s="52"/>
      <c r="G74" s="10" t="str">
        <f t="shared" si="0"/>
        <v/>
      </c>
    </row>
    <row r="75" spans="2:7" x14ac:dyDescent="0.25">
      <c r="B75" s="9" t="s">
        <v>143</v>
      </c>
      <c r="C75" s="37"/>
      <c r="D75" s="37"/>
      <c r="E75" s="38"/>
      <c r="F75" s="52"/>
      <c r="G75" s="10" t="str">
        <f t="shared" si="0"/>
        <v/>
      </c>
    </row>
    <row r="76" spans="2:7" x14ac:dyDescent="0.25">
      <c r="B76" s="9" t="s">
        <v>144</v>
      </c>
      <c r="C76" s="37"/>
      <c r="D76" s="37"/>
      <c r="E76" s="38"/>
      <c r="F76" s="52"/>
      <c r="G76" s="10" t="str">
        <f t="shared" si="0"/>
        <v/>
      </c>
    </row>
    <row r="77" spans="2:7" x14ac:dyDescent="0.25">
      <c r="B77" s="9" t="s">
        <v>145</v>
      </c>
      <c r="C77" s="37"/>
      <c r="D77" s="37"/>
      <c r="E77" s="38"/>
      <c r="F77" s="52"/>
      <c r="G77" s="10" t="str">
        <f t="shared" si="0"/>
        <v/>
      </c>
    </row>
    <row r="78" spans="2:7" x14ac:dyDescent="0.25">
      <c r="B78" s="9" t="s">
        <v>146</v>
      </c>
      <c r="C78" s="37"/>
      <c r="D78" s="37"/>
      <c r="E78" s="38"/>
      <c r="F78" s="52"/>
      <c r="G78" s="10" t="str">
        <f t="shared" si="0"/>
        <v/>
      </c>
    </row>
    <row r="79" spans="2:7" x14ac:dyDescent="0.25">
      <c r="B79" s="9" t="s">
        <v>147</v>
      </c>
      <c r="C79" s="37"/>
      <c r="D79" s="37"/>
      <c r="E79" s="38"/>
      <c r="F79" s="52"/>
      <c r="G79" s="10" t="str">
        <f t="shared" si="0"/>
        <v/>
      </c>
    </row>
    <row r="80" spans="2:7" x14ac:dyDescent="0.25">
      <c r="B80" s="9" t="s">
        <v>148</v>
      </c>
      <c r="C80" s="37"/>
      <c r="D80" s="37"/>
      <c r="E80" s="38"/>
      <c r="F80" s="52"/>
      <c r="G80" s="10" t="str">
        <f t="shared" si="0"/>
        <v/>
      </c>
    </row>
    <row r="81" spans="2:7" x14ac:dyDescent="0.25">
      <c r="B81" s="9" t="s">
        <v>149</v>
      </c>
      <c r="C81" s="37"/>
      <c r="D81" s="37"/>
      <c r="E81" s="38"/>
      <c r="F81" s="52"/>
      <c r="G81" s="10" t="str">
        <f t="shared" si="0"/>
        <v/>
      </c>
    </row>
    <row r="82" spans="2:7" x14ac:dyDescent="0.25">
      <c r="B82" s="9" t="s">
        <v>150</v>
      </c>
      <c r="C82" s="37"/>
      <c r="D82" s="37"/>
      <c r="E82" s="38"/>
      <c r="F82" s="52"/>
      <c r="G82" s="10" t="str">
        <f t="shared" si="0"/>
        <v/>
      </c>
    </row>
    <row r="83" spans="2:7" x14ac:dyDescent="0.25">
      <c r="B83" s="9" t="s">
        <v>151</v>
      </c>
      <c r="C83" s="37"/>
      <c r="D83" s="37"/>
      <c r="E83" s="38"/>
      <c r="F83" s="52"/>
      <c r="G83" s="10" t="str">
        <f t="shared" si="0"/>
        <v/>
      </c>
    </row>
    <row r="84" spans="2:7" x14ac:dyDescent="0.25">
      <c r="B84" s="9" t="s">
        <v>152</v>
      </c>
      <c r="C84" s="37"/>
      <c r="D84" s="37"/>
      <c r="E84" s="38"/>
      <c r="F84" s="52"/>
      <c r="G84" s="10" t="str">
        <f t="shared" ref="G84:G118" si="2">IF(E84="","",ROUND(E84*(1+F84),2))</f>
        <v/>
      </c>
    </row>
    <row r="85" spans="2:7" x14ac:dyDescent="0.25">
      <c r="B85" s="9" t="s">
        <v>153</v>
      </c>
      <c r="C85" s="37"/>
      <c r="D85" s="37"/>
      <c r="E85" s="38"/>
      <c r="F85" s="52"/>
      <c r="G85" s="10" t="str">
        <f t="shared" si="2"/>
        <v/>
      </c>
    </row>
    <row r="86" spans="2:7" x14ac:dyDescent="0.25">
      <c r="B86" s="9" t="s">
        <v>154</v>
      </c>
      <c r="C86" s="37"/>
      <c r="D86" s="37"/>
      <c r="E86" s="38"/>
      <c r="F86" s="52"/>
      <c r="G86" s="10" t="str">
        <f t="shared" si="2"/>
        <v/>
      </c>
    </row>
    <row r="87" spans="2:7" x14ac:dyDescent="0.25">
      <c r="B87" s="9" t="s">
        <v>155</v>
      </c>
      <c r="C87" s="37"/>
      <c r="D87" s="37"/>
      <c r="E87" s="38"/>
      <c r="F87" s="52"/>
      <c r="G87" s="10" t="str">
        <f t="shared" si="2"/>
        <v/>
      </c>
    </row>
    <row r="88" spans="2:7" x14ac:dyDescent="0.25">
      <c r="B88" s="9" t="s">
        <v>156</v>
      </c>
      <c r="C88" s="37"/>
      <c r="D88" s="37"/>
      <c r="E88" s="38"/>
      <c r="F88" s="52"/>
      <c r="G88" s="10" t="str">
        <f t="shared" si="2"/>
        <v/>
      </c>
    </row>
    <row r="89" spans="2:7" x14ac:dyDescent="0.25">
      <c r="B89" s="9" t="s">
        <v>157</v>
      </c>
      <c r="C89" s="39" t="s">
        <v>75</v>
      </c>
      <c r="D89" s="37"/>
      <c r="E89" s="38"/>
      <c r="F89" s="52"/>
      <c r="G89" s="10" t="str">
        <f t="shared" si="2"/>
        <v/>
      </c>
    </row>
    <row r="90" spans="2:7" x14ac:dyDescent="0.25">
      <c r="B90" s="9" t="s">
        <v>158</v>
      </c>
      <c r="C90" s="39" t="s">
        <v>76</v>
      </c>
      <c r="D90" s="37"/>
      <c r="E90" s="38"/>
      <c r="F90" s="52"/>
      <c r="G90" s="10" t="str">
        <f t="shared" si="2"/>
        <v/>
      </c>
    </row>
    <row r="91" spans="2:7" x14ac:dyDescent="0.25">
      <c r="B91" s="9" t="s">
        <v>159</v>
      </c>
      <c r="C91" s="39" t="s">
        <v>77</v>
      </c>
      <c r="D91" s="37"/>
      <c r="E91" s="38"/>
      <c r="F91" s="52"/>
      <c r="G91" s="10" t="str">
        <f t="shared" si="2"/>
        <v/>
      </c>
    </row>
    <row r="92" spans="2:7" x14ac:dyDescent="0.25">
      <c r="B92" s="9" t="s">
        <v>160</v>
      </c>
      <c r="C92" s="39" t="s">
        <v>79</v>
      </c>
      <c r="D92" s="37"/>
      <c r="E92" s="38"/>
      <c r="F92" s="52"/>
      <c r="G92" s="10" t="str">
        <f t="shared" si="2"/>
        <v/>
      </c>
    </row>
    <row r="93" spans="2:7" x14ac:dyDescent="0.25">
      <c r="B93" s="9" t="s">
        <v>161</v>
      </c>
      <c r="C93" s="37"/>
      <c r="D93" s="37"/>
      <c r="E93" s="38"/>
      <c r="F93" s="52"/>
      <c r="G93" s="10" t="str">
        <f t="shared" si="2"/>
        <v/>
      </c>
    </row>
    <row r="94" spans="2:7" x14ac:dyDescent="0.25">
      <c r="B94" s="9" t="s">
        <v>162</v>
      </c>
      <c r="C94" s="37"/>
      <c r="D94" s="37"/>
      <c r="E94" s="38"/>
      <c r="F94" s="52"/>
      <c r="G94" s="10" t="str">
        <f t="shared" si="2"/>
        <v/>
      </c>
    </row>
    <row r="95" spans="2:7" x14ac:dyDescent="0.25">
      <c r="B95" s="9" t="s">
        <v>163</v>
      </c>
      <c r="C95" s="37"/>
      <c r="D95" s="37"/>
      <c r="E95" s="38"/>
      <c r="F95" s="52"/>
      <c r="G95" s="10" t="str">
        <f t="shared" si="2"/>
        <v/>
      </c>
    </row>
    <row r="96" spans="2:7" x14ac:dyDescent="0.25">
      <c r="B96" s="9" t="s">
        <v>164</v>
      </c>
      <c r="C96" s="37"/>
      <c r="D96" s="37"/>
      <c r="E96" s="38"/>
      <c r="F96" s="52"/>
      <c r="G96" s="10" t="str">
        <f t="shared" si="2"/>
        <v/>
      </c>
    </row>
    <row r="97" spans="2:7" x14ac:dyDescent="0.25">
      <c r="B97" s="9" t="s">
        <v>165</v>
      </c>
      <c r="C97" s="37"/>
      <c r="D97" s="37"/>
      <c r="E97" s="38"/>
      <c r="F97" s="52"/>
      <c r="G97" s="10" t="str">
        <f t="shared" si="2"/>
        <v/>
      </c>
    </row>
    <row r="98" spans="2:7" x14ac:dyDescent="0.25">
      <c r="B98" s="9" t="s">
        <v>166</v>
      </c>
      <c r="C98" s="37"/>
      <c r="D98" s="37"/>
      <c r="E98" s="38"/>
      <c r="F98" s="52"/>
      <c r="G98" s="10" t="str">
        <f t="shared" si="2"/>
        <v/>
      </c>
    </row>
    <row r="99" spans="2:7" x14ac:dyDescent="0.25">
      <c r="B99" s="9" t="s">
        <v>167</v>
      </c>
      <c r="C99" s="37"/>
      <c r="D99" s="37"/>
      <c r="E99" s="38"/>
      <c r="F99" s="52"/>
      <c r="G99" s="10" t="str">
        <f t="shared" si="2"/>
        <v/>
      </c>
    </row>
    <row r="100" spans="2:7" x14ac:dyDescent="0.25">
      <c r="B100" s="9" t="s">
        <v>168</v>
      </c>
      <c r="C100" s="37"/>
      <c r="D100" s="37"/>
      <c r="E100" s="38"/>
      <c r="F100" s="52"/>
      <c r="G100" s="10" t="str">
        <f t="shared" si="2"/>
        <v/>
      </c>
    </row>
    <row r="101" spans="2:7" x14ac:dyDescent="0.25">
      <c r="B101" s="9" t="s">
        <v>169</v>
      </c>
      <c r="C101" s="37"/>
      <c r="D101" s="37"/>
      <c r="E101" s="38"/>
      <c r="F101" s="52"/>
      <c r="G101" s="10" t="str">
        <f t="shared" si="2"/>
        <v/>
      </c>
    </row>
    <row r="102" spans="2:7" x14ac:dyDescent="0.25">
      <c r="B102" s="9" t="s">
        <v>170</v>
      </c>
      <c r="C102" s="37"/>
      <c r="D102" s="37"/>
      <c r="E102" s="38"/>
      <c r="F102" s="52"/>
      <c r="G102" s="10" t="str">
        <f t="shared" si="2"/>
        <v/>
      </c>
    </row>
    <row r="103" spans="2:7" x14ac:dyDescent="0.25">
      <c r="B103" s="9" t="s">
        <v>171</v>
      </c>
      <c r="C103" s="37"/>
      <c r="D103" s="37"/>
      <c r="E103" s="38"/>
      <c r="F103" s="52"/>
      <c r="G103" s="10" t="str">
        <f t="shared" si="2"/>
        <v/>
      </c>
    </row>
    <row r="104" spans="2:7" x14ac:dyDescent="0.25">
      <c r="B104" s="9" t="s">
        <v>172</v>
      </c>
      <c r="C104" s="37"/>
      <c r="D104" s="37"/>
      <c r="E104" s="38"/>
      <c r="F104" s="52"/>
      <c r="G104" s="10" t="str">
        <f t="shared" si="2"/>
        <v/>
      </c>
    </row>
    <row r="105" spans="2:7" x14ac:dyDescent="0.25">
      <c r="B105" s="9" t="s">
        <v>173</v>
      </c>
      <c r="C105" s="37"/>
      <c r="D105" s="37"/>
      <c r="E105" s="38"/>
      <c r="F105" s="52"/>
      <c r="G105" s="10" t="str">
        <f t="shared" si="2"/>
        <v/>
      </c>
    </row>
    <row r="106" spans="2:7" x14ac:dyDescent="0.25">
      <c r="B106" s="9" t="s">
        <v>174</v>
      </c>
      <c r="C106" s="37"/>
      <c r="D106" s="37"/>
      <c r="E106" s="38"/>
      <c r="F106" s="52"/>
      <c r="G106" s="10" t="str">
        <f t="shared" si="2"/>
        <v/>
      </c>
    </row>
    <row r="107" spans="2:7" x14ac:dyDescent="0.25">
      <c r="B107" s="9" t="s">
        <v>175</v>
      </c>
      <c r="C107" s="37"/>
      <c r="D107" s="37"/>
      <c r="E107" s="38"/>
      <c r="F107" s="52"/>
      <c r="G107" s="10" t="str">
        <f t="shared" si="2"/>
        <v/>
      </c>
    </row>
    <row r="108" spans="2:7" x14ac:dyDescent="0.25">
      <c r="B108" s="9" t="s">
        <v>176</v>
      </c>
      <c r="C108" s="37"/>
      <c r="D108" s="37"/>
      <c r="E108" s="38"/>
      <c r="F108" s="52"/>
      <c r="G108" s="10" t="str">
        <f t="shared" si="2"/>
        <v/>
      </c>
    </row>
    <row r="109" spans="2:7" x14ac:dyDescent="0.25">
      <c r="B109" s="9" t="s">
        <v>177</v>
      </c>
      <c r="C109" s="37"/>
      <c r="D109" s="37"/>
      <c r="E109" s="38"/>
      <c r="F109" s="52"/>
      <c r="G109" s="10" t="str">
        <f t="shared" si="2"/>
        <v/>
      </c>
    </row>
    <row r="110" spans="2:7" x14ac:dyDescent="0.25">
      <c r="B110" s="9" t="s">
        <v>178</v>
      </c>
      <c r="C110" s="37"/>
      <c r="D110" s="37"/>
      <c r="E110" s="38"/>
      <c r="F110" s="52"/>
      <c r="G110" s="10" t="str">
        <f t="shared" si="2"/>
        <v/>
      </c>
    </row>
    <row r="111" spans="2:7" x14ac:dyDescent="0.25">
      <c r="B111" s="9" t="s">
        <v>179</v>
      </c>
      <c r="C111" s="37"/>
      <c r="D111" s="37"/>
      <c r="E111" s="38"/>
      <c r="F111" s="52"/>
      <c r="G111" s="10" t="str">
        <f t="shared" si="2"/>
        <v/>
      </c>
    </row>
    <row r="112" spans="2:7" x14ac:dyDescent="0.25">
      <c r="B112" s="9" t="s">
        <v>180</v>
      </c>
      <c r="C112" s="37"/>
      <c r="D112" s="37"/>
      <c r="E112" s="38"/>
      <c r="F112" s="52"/>
      <c r="G112" s="10" t="str">
        <f t="shared" si="2"/>
        <v/>
      </c>
    </row>
    <row r="113" spans="2:7" x14ac:dyDescent="0.25">
      <c r="B113" s="9" t="s">
        <v>181</v>
      </c>
      <c r="C113" s="37"/>
      <c r="D113" s="37"/>
      <c r="E113" s="38"/>
      <c r="F113" s="52"/>
      <c r="G113" s="10" t="str">
        <f t="shared" si="2"/>
        <v/>
      </c>
    </row>
    <row r="114" spans="2:7" x14ac:dyDescent="0.25">
      <c r="B114" s="9" t="s">
        <v>182</v>
      </c>
      <c r="C114" s="37"/>
      <c r="D114" s="37"/>
      <c r="E114" s="38"/>
      <c r="F114" s="52"/>
      <c r="G114" s="10" t="str">
        <f t="shared" si="2"/>
        <v/>
      </c>
    </row>
    <row r="115" spans="2:7" x14ac:dyDescent="0.25">
      <c r="B115" s="9" t="s">
        <v>183</v>
      </c>
      <c r="C115" s="37"/>
      <c r="D115" s="37"/>
      <c r="E115" s="38"/>
      <c r="F115" s="52"/>
      <c r="G115" s="10" t="str">
        <f t="shared" si="2"/>
        <v/>
      </c>
    </row>
    <row r="116" spans="2:7" x14ac:dyDescent="0.25">
      <c r="B116" s="9" t="s">
        <v>184</v>
      </c>
      <c r="C116" s="37"/>
      <c r="D116" s="37"/>
      <c r="E116" s="38"/>
      <c r="F116" s="52"/>
      <c r="G116" s="10" t="str">
        <f t="shared" si="2"/>
        <v/>
      </c>
    </row>
    <row r="117" spans="2:7" x14ac:dyDescent="0.25">
      <c r="B117" s="9" t="s">
        <v>185</v>
      </c>
      <c r="C117" s="37"/>
      <c r="D117" s="37"/>
      <c r="E117" s="38"/>
      <c r="F117" s="52"/>
      <c r="G117" s="10" t="str">
        <f t="shared" si="2"/>
        <v/>
      </c>
    </row>
    <row r="118" spans="2:7" x14ac:dyDescent="0.25">
      <c r="B118" s="9" t="s">
        <v>186</v>
      </c>
      <c r="C118" s="37"/>
      <c r="D118" s="37"/>
      <c r="E118" s="38"/>
      <c r="F118" s="52"/>
      <c r="G118" s="10" t="str">
        <f t="shared" si="2"/>
        <v/>
      </c>
    </row>
    <row r="120" spans="2:7" x14ac:dyDescent="0.25">
      <c r="B120" s="1" t="str">
        <f>'Page de garde'!B13</f>
        <v xml:space="preserve">Nom du candidat : </v>
      </c>
    </row>
  </sheetData>
  <mergeCells count="5">
    <mergeCell ref="B2:G2"/>
    <mergeCell ref="B5:B6"/>
    <mergeCell ref="C5:C6"/>
    <mergeCell ref="D5:D6"/>
    <mergeCell ref="E5:G5"/>
  </mergeCells>
  <phoneticPr fontId="5" type="noConversion"/>
  <pageMargins left="0.78740157499999996" right="0.78740157499999996" top="0.55000000000000004" bottom="0.984251969" header="0.4921259845" footer="0.4921259845"/>
  <pageSetup paperSize="9" scale="3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1:H59"/>
  <sheetViews>
    <sheetView showGridLines="0" view="pageBreakPreview" zoomScale="70" zoomScaleNormal="85" zoomScaleSheetLayoutView="70" workbookViewId="0">
      <selection activeCell="F15" sqref="F15"/>
    </sheetView>
  </sheetViews>
  <sheetFormatPr baseColWidth="10" defaultColWidth="11.453125" defaultRowHeight="12.5" x14ac:dyDescent="0.25"/>
  <cols>
    <col min="1" max="1" width="1.453125" style="1" customWidth="1"/>
    <col min="2" max="2" width="35.54296875" style="1" customWidth="1"/>
    <col min="3" max="3" width="16.1796875" style="1" customWidth="1"/>
    <col min="4" max="5" width="17.81640625" style="1" customWidth="1"/>
    <col min="6" max="6" width="26.1796875" style="7" customWidth="1"/>
    <col min="7" max="7" width="1.54296875" style="1" customWidth="1"/>
    <col min="8" max="8" width="15.54296875" style="1" bestFit="1" customWidth="1"/>
    <col min="9" max="16384" width="11.453125" style="1"/>
  </cols>
  <sheetData>
    <row r="1" spans="2:8" ht="125.5" customHeight="1" x14ac:dyDescent="0.3">
      <c r="B1" s="3"/>
      <c r="C1" s="4"/>
      <c r="D1" s="4"/>
      <c r="E1" s="3"/>
      <c r="F1" s="17"/>
      <c r="G1" s="8"/>
    </row>
    <row r="2" spans="2:8" ht="25" x14ac:dyDescent="0.25">
      <c r="B2" s="77" t="s">
        <v>31</v>
      </c>
      <c r="C2" s="77"/>
      <c r="D2" s="77"/>
      <c r="E2" s="77"/>
      <c r="F2" s="77"/>
      <c r="G2" s="8"/>
    </row>
    <row r="3" spans="2:8" ht="14" x14ac:dyDescent="0.3">
      <c r="B3" s="3"/>
      <c r="C3" s="4"/>
      <c r="D3" s="4"/>
      <c r="E3" s="3"/>
      <c r="F3" s="17"/>
    </row>
    <row r="5" spans="2:8" s="14" customFormat="1" ht="14" x14ac:dyDescent="0.3">
      <c r="B5" s="13"/>
      <c r="C5" s="46" t="s">
        <v>2</v>
      </c>
      <c r="D5" s="46" t="s">
        <v>6</v>
      </c>
      <c r="E5" s="46" t="s">
        <v>3</v>
      </c>
      <c r="F5" s="47" t="s">
        <v>20</v>
      </c>
    </row>
    <row r="6" spans="2:8" s="14" customFormat="1" ht="14" x14ac:dyDescent="0.3">
      <c r="B6" s="50" t="s">
        <v>56</v>
      </c>
      <c r="C6" s="82"/>
      <c r="D6" s="82"/>
      <c r="E6" s="82"/>
      <c r="F6" s="28"/>
    </row>
    <row r="7" spans="2:8" s="14" customFormat="1" ht="14" x14ac:dyDescent="0.3">
      <c r="B7" s="29" t="s">
        <v>29</v>
      </c>
      <c r="C7" s="34"/>
      <c r="D7" s="35"/>
      <c r="E7" s="16" t="str">
        <f t="shared" ref="E7:E10" si="0">IF(OR(C7="",C7&lt;=0),"saisie incorrecte",IF(OR(D7="",D7&lt;=0),"TVA manquante",ROUND(C7*(1+D7),2)))</f>
        <v>saisie incorrecte</v>
      </c>
      <c r="F7" s="16" t="s">
        <v>21</v>
      </c>
    </row>
    <row r="8" spans="2:8" s="14" customFormat="1" ht="14" x14ac:dyDescent="0.3">
      <c r="B8" s="29" t="s">
        <v>29</v>
      </c>
      <c r="C8" s="34"/>
      <c r="D8" s="35"/>
      <c r="E8" s="16" t="str">
        <f t="shared" si="0"/>
        <v>saisie incorrecte</v>
      </c>
      <c r="F8" s="16" t="s">
        <v>21</v>
      </c>
    </row>
    <row r="9" spans="2:8" s="14" customFormat="1" ht="14" x14ac:dyDescent="0.3">
      <c r="B9" s="29" t="s">
        <v>29</v>
      </c>
      <c r="C9" s="34"/>
      <c r="D9" s="35"/>
      <c r="E9" s="16" t="str">
        <f t="shared" si="0"/>
        <v>saisie incorrecte</v>
      </c>
      <c r="F9" s="16" t="s">
        <v>21</v>
      </c>
    </row>
    <row r="10" spans="2:8" s="14" customFormat="1" ht="14" x14ac:dyDescent="0.3">
      <c r="B10" s="29" t="s">
        <v>29</v>
      </c>
      <c r="C10" s="34"/>
      <c r="D10" s="35"/>
      <c r="E10" s="16" t="str">
        <f t="shared" si="0"/>
        <v>saisie incorrecte</v>
      </c>
      <c r="F10" s="16" t="s">
        <v>21</v>
      </c>
    </row>
    <row r="11" spans="2:8" s="14" customFormat="1" ht="14" x14ac:dyDescent="0.3">
      <c r="B11" s="29" t="s">
        <v>29</v>
      </c>
      <c r="C11" s="34"/>
      <c r="D11" s="35"/>
      <c r="E11" s="16" t="str">
        <f t="shared" ref="E11:E14" si="1">IF(OR(C11="",C11&lt;=0),"saisie incorrecte",IF(OR(D11="",D11&lt;=0),"TVA manquante",ROUND(C11*(1+D11),2)))</f>
        <v>saisie incorrecte</v>
      </c>
      <c r="F11" s="16" t="s">
        <v>21</v>
      </c>
    </row>
    <row r="12" spans="2:8" ht="14" x14ac:dyDescent="0.3">
      <c r="B12" s="29" t="s">
        <v>29</v>
      </c>
      <c r="C12" s="34"/>
      <c r="D12" s="35"/>
      <c r="E12" s="16" t="str">
        <f t="shared" si="1"/>
        <v>saisie incorrecte</v>
      </c>
      <c r="F12" s="16" t="s">
        <v>21</v>
      </c>
    </row>
    <row r="13" spans="2:8" ht="14" x14ac:dyDescent="0.3">
      <c r="B13" s="29" t="s">
        <v>29</v>
      </c>
      <c r="C13" s="34"/>
      <c r="D13" s="35"/>
      <c r="E13" s="16" t="str">
        <f t="shared" si="1"/>
        <v>saisie incorrecte</v>
      </c>
      <c r="F13" s="16" t="s">
        <v>21</v>
      </c>
    </row>
    <row r="14" spans="2:8" ht="14" x14ac:dyDescent="0.3">
      <c r="B14" s="29" t="s">
        <v>29</v>
      </c>
      <c r="C14" s="34"/>
      <c r="D14" s="35"/>
      <c r="E14" s="16" t="str">
        <f t="shared" si="1"/>
        <v>saisie incorrecte</v>
      </c>
      <c r="F14" s="16" t="s">
        <v>21</v>
      </c>
    </row>
    <row r="15" spans="2:8" s="14" customFormat="1" ht="14" x14ac:dyDescent="0.3">
      <c r="B15" s="49" t="s">
        <v>196</v>
      </c>
      <c r="C15" s="82"/>
      <c r="D15" s="82"/>
      <c r="E15" s="82"/>
      <c r="F15" s="28"/>
      <c r="H15" s="19"/>
    </row>
    <row r="16" spans="2:8" s="14" customFormat="1" ht="14" x14ac:dyDescent="0.3">
      <c r="B16" s="32" t="s">
        <v>29</v>
      </c>
      <c r="C16" s="34"/>
      <c r="D16" s="35"/>
      <c r="E16" s="16" t="str">
        <f t="shared" ref="E16:E18" si="2">IF(OR(C16="",C16&lt;=0),"saisie incorrecte",IF(OR(D16="",D16&lt;=0),"TVA manquante",ROUND(C16*(1+D16),2)))</f>
        <v>saisie incorrecte</v>
      </c>
      <c r="F16" s="16" t="s">
        <v>21</v>
      </c>
      <c r="H16" s="20"/>
    </row>
    <row r="17" spans="2:8" s="14" customFormat="1" ht="14" x14ac:dyDescent="0.3">
      <c r="B17" s="32" t="s">
        <v>29</v>
      </c>
      <c r="C17" s="34"/>
      <c r="D17" s="35"/>
      <c r="E17" s="16" t="str">
        <f t="shared" si="2"/>
        <v>saisie incorrecte</v>
      </c>
      <c r="F17" s="16" t="s">
        <v>21</v>
      </c>
      <c r="H17" s="20"/>
    </row>
    <row r="18" spans="2:8" s="14" customFormat="1" ht="14" x14ac:dyDescent="0.3">
      <c r="B18" s="32" t="s">
        <v>29</v>
      </c>
      <c r="C18" s="34"/>
      <c r="D18" s="35"/>
      <c r="E18" s="16" t="str">
        <f t="shared" si="2"/>
        <v>saisie incorrecte</v>
      </c>
      <c r="F18" s="16" t="s">
        <v>21</v>
      </c>
      <c r="H18" s="20"/>
    </row>
    <row r="19" spans="2:8" s="14" customFormat="1" ht="14" x14ac:dyDescent="0.3">
      <c r="B19" s="49" t="s">
        <v>55</v>
      </c>
      <c r="C19" s="82"/>
      <c r="D19" s="82"/>
      <c r="E19" s="82"/>
      <c r="F19" s="28"/>
      <c r="H19" s="19"/>
    </row>
    <row r="20" spans="2:8" s="14" customFormat="1" ht="14" x14ac:dyDescent="0.3">
      <c r="B20" s="32" t="s">
        <v>29</v>
      </c>
      <c r="C20" s="34"/>
      <c r="D20" s="35"/>
      <c r="E20" s="16" t="str">
        <f t="shared" ref="E20:E22" si="3">IF(OR(C20="",C20&lt;=0),"saisie incorrecte",IF(OR(D20="",D20&lt;=0),"TVA manquante",ROUND(C20*(1+D20),2)))</f>
        <v>saisie incorrecte</v>
      </c>
      <c r="F20" s="16" t="s">
        <v>21</v>
      </c>
      <c r="H20" s="20"/>
    </row>
    <row r="21" spans="2:8" s="14" customFormat="1" ht="14" x14ac:dyDescent="0.3">
      <c r="B21" s="32" t="s">
        <v>29</v>
      </c>
      <c r="C21" s="34"/>
      <c r="D21" s="35"/>
      <c r="E21" s="16" t="str">
        <f t="shared" si="3"/>
        <v>saisie incorrecte</v>
      </c>
      <c r="F21" s="16" t="s">
        <v>21</v>
      </c>
      <c r="H21" s="20"/>
    </row>
    <row r="22" spans="2:8" s="14" customFormat="1" ht="14" x14ac:dyDescent="0.3">
      <c r="B22" s="32" t="s">
        <v>29</v>
      </c>
      <c r="C22" s="34"/>
      <c r="D22" s="35"/>
      <c r="E22" s="16" t="str">
        <f t="shared" si="3"/>
        <v>saisie incorrecte</v>
      </c>
      <c r="F22" s="16" t="s">
        <v>21</v>
      </c>
      <c r="H22" s="20"/>
    </row>
    <row r="23" spans="2:8" s="14" customFormat="1" ht="14" x14ac:dyDescent="0.3">
      <c r="B23" s="50" t="s">
        <v>7</v>
      </c>
      <c r="C23" s="82"/>
      <c r="D23" s="82"/>
      <c r="E23" s="82"/>
      <c r="F23" s="28"/>
      <c r="H23" s="20"/>
    </row>
    <row r="24" spans="2:8" s="14" customFormat="1" ht="14" x14ac:dyDescent="0.3">
      <c r="B24" s="32" t="s">
        <v>29</v>
      </c>
      <c r="C24" s="34"/>
      <c r="D24" s="35"/>
      <c r="E24" s="16" t="str">
        <f t="shared" ref="E24:E29" si="4">IF(OR(C24="",C24&lt;=0),"saisie incorrecte",IF(OR(D24="",D24&lt;=0),"TVA manquante",ROUND(C24*(1+D24),2)))</f>
        <v>saisie incorrecte</v>
      </c>
      <c r="F24" s="16" t="s">
        <v>21</v>
      </c>
      <c r="H24" s="20"/>
    </row>
    <row r="25" spans="2:8" s="14" customFormat="1" ht="14" x14ac:dyDescent="0.3">
      <c r="B25" s="32" t="s">
        <v>29</v>
      </c>
      <c r="C25" s="34"/>
      <c r="D25" s="35"/>
      <c r="E25" s="16" t="str">
        <f t="shared" si="4"/>
        <v>saisie incorrecte</v>
      </c>
      <c r="F25" s="16" t="s">
        <v>21</v>
      </c>
      <c r="H25" s="20"/>
    </row>
    <row r="26" spans="2:8" ht="14" x14ac:dyDescent="0.3">
      <c r="B26" s="32" t="s">
        <v>29</v>
      </c>
      <c r="C26" s="34"/>
      <c r="D26" s="35"/>
      <c r="E26" s="16" t="str">
        <f t="shared" si="4"/>
        <v>saisie incorrecte</v>
      </c>
      <c r="F26" s="16" t="s">
        <v>21</v>
      </c>
      <c r="H26" s="11"/>
    </row>
    <row r="27" spans="2:8" s="14" customFormat="1" ht="14" x14ac:dyDescent="0.3">
      <c r="B27" s="32" t="s">
        <v>29</v>
      </c>
      <c r="C27" s="34"/>
      <c r="D27" s="35"/>
      <c r="E27" s="16" t="str">
        <f t="shared" si="4"/>
        <v>saisie incorrecte</v>
      </c>
      <c r="F27" s="16" t="s">
        <v>21</v>
      </c>
      <c r="H27" s="20"/>
    </row>
    <row r="28" spans="2:8" s="14" customFormat="1" ht="14" x14ac:dyDescent="0.3">
      <c r="B28" s="32" t="s">
        <v>29</v>
      </c>
      <c r="C28" s="34"/>
      <c r="D28" s="35"/>
      <c r="E28" s="16" t="str">
        <f t="shared" si="4"/>
        <v>saisie incorrecte</v>
      </c>
      <c r="F28" s="16" t="s">
        <v>21</v>
      </c>
      <c r="H28" s="20"/>
    </row>
    <row r="29" spans="2:8" s="14" customFormat="1" ht="14" x14ac:dyDescent="0.3">
      <c r="B29" s="32" t="s">
        <v>29</v>
      </c>
      <c r="C29" s="34"/>
      <c r="D29" s="35"/>
      <c r="E29" s="16" t="str">
        <f t="shared" si="4"/>
        <v>saisie incorrecte</v>
      </c>
      <c r="F29" s="16" t="s">
        <v>21</v>
      </c>
      <c r="H29" s="20"/>
    </row>
    <row r="30" spans="2:8" s="14" customFormat="1" ht="14" x14ac:dyDescent="0.3">
      <c r="B30" s="50" t="s">
        <v>8</v>
      </c>
      <c r="C30" s="82"/>
      <c r="D30" s="82"/>
      <c r="E30" s="82"/>
      <c r="F30" s="28"/>
      <c r="H30" s="20"/>
    </row>
    <row r="31" spans="2:8" s="14" customFormat="1" ht="14" x14ac:dyDescent="0.3">
      <c r="B31" s="32" t="s">
        <v>29</v>
      </c>
      <c r="C31" s="34"/>
      <c r="D31" s="35"/>
      <c r="E31" s="16" t="str">
        <f t="shared" ref="E31:E36" si="5">IF(OR(C31="",C31&lt;=0),"saisie incorrecte",IF(OR(D31="",D31&lt;=0),"TVA manquante",ROUND(C31*(1+D31),2)))</f>
        <v>saisie incorrecte</v>
      </c>
      <c r="F31" s="16" t="s">
        <v>21</v>
      </c>
      <c r="H31" s="20"/>
    </row>
    <row r="32" spans="2:8" s="14" customFormat="1" ht="14" x14ac:dyDescent="0.3">
      <c r="B32" s="32" t="s">
        <v>29</v>
      </c>
      <c r="C32" s="34"/>
      <c r="D32" s="35"/>
      <c r="E32" s="16" t="str">
        <f t="shared" si="5"/>
        <v>saisie incorrecte</v>
      </c>
      <c r="F32" s="16" t="s">
        <v>21</v>
      </c>
      <c r="H32" s="20"/>
    </row>
    <row r="33" spans="2:8" ht="14" x14ac:dyDescent="0.3">
      <c r="B33" s="32" t="s">
        <v>29</v>
      </c>
      <c r="C33" s="34"/>
      <c r="D33" s="35"/>
      <c r="E33" s="16" t="str">
        <f t="shared" si="5"/>
        <v>saisie incorrecte</v>
      </c>
      <c r="F33" s="16" t="s">
        <v>21</v>
      </c>
      <c r="H33" s="11"/>
    </row>
    <row r="34" spans="2:8" s="14" customFormat="1" ht="14" x14ac:dyDescent="0.3">
      <c r="B34" s="32" t="s">
        <v>29</v>
      </c>
      <c r="C34" s="34"/>
      <c r="D34" s="35"/>
      <c r="E34" s="16" t="str">
        <f t="shared" si="5"/>
        <v>saisie incorrecte</v>
      </c>
      <c r="F34" s="16" t="s">
        <v>21</v>
      </c>
      <c r="H34" s="20"/>
    </row>
    <row r="35" spans="2:8" s="14" customFormat="1" ht="14" x14ac:dyDescent="0.3">
      <c r="B35" s="32" t="s">
        <v>29</v>
      </c>
      <c r="C35" s="34"/>
      <c r="D35" s="35"/>
      <c r="E35" s="16" t="str">
        <f t="shared" si="5"/>
        <v>saisie incorrecte</v>
      </c>
      <c r="F35" s="16" t="s">
        <v>21</v>
      </c>
      <c r="H35" s="20"/>
    </row>
    <row r="36" spans="2:8" s="14" customFormat="1" ht="14" x14ac:dyDescent="0.3">
      <c r="B36" s="32" t="s">
        <v>29</v>
      </c>
      <c r="C36" s="34"/>
      <c r="D36" s="35"/>
      <c r="E36" s="16" t="str">
        <f t="shared" si="5"/>
        <v>saisie incorrecte</v>
      </c>
      <c r="F36" s="16" t="s">
        <v>21</v>
      </c>
      <c r="H36" s="20"/>
    </row>
    <row r="37" spans="2:8" s="14" customFormat="1" ht="14" x14ac:dyDescent="0.3">
      <c r="B37" s="48" t="s">
        <v>13</v>
      </c>
      <c r="C37" s="82"/>
      <c r="D37" s="82"/>
      <c r="E37" s="82"/>
      <c r="F37" s="28"/>
    </row>
    <row r="38" spans="2:8" s="14" customFormat="1" ht="14" x14ac:dyDescent="0.3">
      <c r="B38" s="31" t="s">
        <v>27</v>
      </c>
      <c r="C38" s="34"/>
      <c r="D38" s="35"/>
      <c r="E38" s="16" t="str">
        <f t="shared" ref="E38:E52" si="6">IF(OR(C38="",C38&lt;=0),"saisie incorrecte",IF(OR(D38="",D38&lt;=0),"TVA manquante",ROUND(C38*(1+D38),2)))</f>
        <v>saisie incorrecte</v>
      </c>
      <c r="F38" s="16" t="s">
        <v>22</v>
      </c>
    </row>
    <row r="39" spans="2:8" s="14" customFormat="1" ht="14" x14ac:dyDescent="0.3">
      <c r="B39" s="31" t="s">
        <v>27</v>
      </c>
      <c r="C39" s="34"/>
      <c r="D39" s="35"/>
      <c r="E39" s="16" t="str">
        <f t="shared" si="6"/>
        <v>saisie incorrecte</v>
      </c>
      <c r="F39" s="16" t="s">
        <v>22</v>
      </c>
    </row>
    <row r="40" spans="2:8" s="14" customFormat="1" ht="14" x14ac:dyDescent="0.3">
      <c r="B40" s="31" t="s">
        <v>27</v>
      </c>
      <c r="C40" s="34"/>
      <c r="D40" s="35"/>
      <c r="E40" s="16" t="str">
        <f t="shared" si="6"/>
        <v>saisie incorrecte</v>
      </c>
      <c r="F40" s="16" t="s">
        <v>22</v>
      </c>
    </row>
    <row r="41" spans="2:8" s="14" customFormat="1" ht="14" x14ac:dyDescent="0.3">
      <c r="B41" s="31" t="s">
        <v>27</v>
      </c>
      <c r="C41" s="34"/>
      <c r="D41" s="35"/>
      <c r="E41" s="16" t="str">
        <f t="shared" si="6"/>
        <v>saisie incorrecte</v>
      </c>
      <c r="F41" s="16" t="s">
        <v>22</v>
      </c>
    </row>
    <row r="42" spans="2:8" s="14" customFormat="1" ht="14" x14ac:dyDescent="0.3">
      <c r="B42" s="31" t="s">
        <v>27</v>
      </c>
      <c r="C42" s="34"/>
      <c r="D42" s="35"/>
      <c r="E42" s="16" t="str">
        <f t="shared" si="6"/>
        <v>saisie incorrecte</v>
      </c>
      <c r="F42" s="16" t="s">
        <v>22</v>
      </c>
    </row>
    <row r="43" spans="2:8" s="14" customFormat="1" ht="14" x14ac:dyDescent="0.3">
      <c r="B43" s="31" t="s">
        <v>27</v>
      </c>
      <c r="C43" s="34"/>
      <c r="D43" s="35"/>
      <c r="E43" s="16" t="str">
        <f t="shared" si="6"/>
        <v>saisie incorrecte</v>
      </c>
      <c r="F43" s="16" t="s">
        <v>22</v>
      </c>
    </row>
    <row r="44" spans="2:8" s="14" customFormat="1" ht="14" x14ac:dyDescent="0.3">
      <c r="B44" s="31" t="s">
        <v>27</v>
      </c>
      <c r="C44" s="34"/>
      <c r="D44" s="35"/>
      <c r="E44" s="16" t="str">
        <f t="shared" si="6"/>
        <v>saisie incorrecte</v>
      </c>
      <c r="F44" s="16" t="s">
        <v>22</v>
      </c>
    </row>
    <row r="45" spans="2:8" s="14" customFormat="1" ht="14" x14ac:dyDescent="0.3">
      <c r="B45" s="31" t="s">
        <v>27</v>
      </c>
      <c r="C45" s="34"/>
      <c r="D45" s="35"/>
      <c r="E45" s="16" t="str">
        <f t="shared" si="6"/>
        <v>saisie incorrecte</v>
      </c>
      <c r="F45" s="16" t="s">
        <v>22</v>
      </c>
    </row>
    <row r="46" spans="2:8" s="14" customFormat="1" ht="14" x14ac:dyDescent="0.3">
      <c r="B46" s="31" t="s">
        <v>27</v>
      </c>
      <c r="C46" s="34"/>
      <c r="D46" s="35"/>
      <c r="E46" s="16" t="str">
        <f t="shared" si="6"/>
        <v>saisie incorrecte</v>
      </c>
      <c r="F46" s="16" t="s">
        <v>22</v>
      </c>
    </row>
    <row r="47" spans="2:8" s="14" customFormat="1" ht="14" x14ac:dyDescent="0.3">
      <c r="B47" s="31" t="s">
        <v>27</v>
      </c>
      <c r="C47" s="34"/>
      <c r="D47" s="35"/>
      <c r="E47" s="16" t="str">
        <f t="shared" si="6"/>
        <v>saisie incorrecte</v>
      </c>
      <c r="F47" s="16" t="s">
        <v>22</v>
      </c>
    </row>
    <row r="48" spans="2:8" s="14" customFormat="1" ht="14" x14ac:dyDescent="0.3">
      <c r="B48" s="31" t="s">
        <v>27</v>
      </c>
      <c r="C48" s="34"/>
      <c r="D48" s="35"/>
      <c r="E48" s="16" t="str">
        <f t="shared" si="6"/>
        <v>saisie incorrecte</v>
      </c>
      <c r="F48" s="16" t="s">
        <v>22</v>
      </c>
    </row>
    <row r="49" spans="2:6" s="14" customFormat="1" ht="14" x14ac:dyDescent="0.3">
      <c r="B49" s="31" t="s">
        <v>27</v>
      </c>
      <c r="C49" s="34"/>
      <c r="D49" s="35"/>
      <c r="E49" s="16" t="str">
        <f t="shared" si="6"/>
        <v>saisie incorrecte</v>
      </c>
      <c r="F49" s="16" t="s">
        <v>22</v>
      </c>
    </row>
    <row r="50" spans="2:6" s="14" customFormat="1" ht="14" x14ac:dyDescent="0.3">
      <c r="B50" s="31" t="s">
        <v>27</v>
      </c>
      <c r="C50" s="34"/>
      <c r="D50" s="35"/>
      <c r="E50" s="16" t="str">
        <f t="shared" si="6"/>
        <v>saisie incorrecte</v>
      </c>
      <c r="F50" s="16" t="s">
        <v>22</v>
      </c>
    </row>
    <row r="51" spans="2:6" s="14" customFormat="1" ht="14" x14ac:dyDescent="0.3">
      <c r="B51" s="31" t="s">
        <v>27</v>
      </c>
      <c r="C51" s="34"/>
      <c r="D51" s="35"/>
      <c r="E51" s="16" t="str">
        <f t="shared" si="6"/>
        <v>saisie incorrecte</v>
      </c>
      <c r="F51" s="16" t="s">
        <v>22</v>
      </c>
    </row>
    <row r="52" spans="2:6" s="14" customFormat="1" ht="14" x14ac:dyDescent="0.3">
      <c r="B52" s="31" t="s">
        <v>27</v>
      </c>
      <c r="C52" s="34"/>
      <c r="D52" s="35"/>
      <c r="E52" s="16" t="str">
        <f t="shared" si="6"/>
        <v>saisie incorrecte</v>
      </c>
      <c r="F52" s="16" t="s">
        <v>22</v>
      </c>
    </row>
    <row r="53" spans="2:6" s="14" customFormat="1" ht="14" x14ac:dyDescent="0.3">
      <c r="B53" s="31" t="s">
        <v>27</v>
      </c>
      <c r="C53" s="34"/>
      <c r="D53" s="35"/>
      <c r="E53" s="16" t="str">
        <f t="shared" ref="E53" si="7">IF(OR(C53="",C53&lt;=0),"saisie incorrecte",IF(OR(D53="",D53&lt;=0),"TVA manquante",ROUND(C53*(1+D53),2)))</f>
        <v>saisie incorrecte</v>
      </c>
      <c r="F53" s="16" t="s">
        <v>22</v>
      </c>
    </row>
    <row r="54" spans="2:6" ht="14" x14ac:dyDescent="0.25">
      <c r="B54" s="30" t="s">
        <v>4</v>
      </c>
      <c r="C54" s="27" t="s">
        <v>2</v>
      </c>
      <c r="D54" s="27" t="s">
        <v>6</v>
      </c>
      <c r="E54" s="27" t="s">
        <v>3</v>
      </c>
      <c r="F54" s="28"/>
    </row>
    <row r="55" spans="2:6" ht="14" x14ac:dyDescent="0.3">
      <c r="B55" s="33" t="s">
        <v>9</v>
      </c>
      <c r="C55" s="34"/>
      <c r="D55" s="35"/>
      <c r="E55" s="16" t="str">
        <f t="shared" ref="E55:E57" si="8">IF(OR(C55="",C55&lt;=0),"saisie incorrecte",IF(OR(D55="",D55&lt;=0),"TVA manquante",ROUND(C55*(1+D55),2)))</f>
        <v>saisie incorrecte</v>
      </c>
      <c r="F55" s="18" t="s">
        <v>23</v>
      </c>
    </row>
    <row r="56" spans="2:6" ht="14" x14ac:dyDescent="0.3">
      <c r="B56" s="33" t="s">
        <v>10</v>
      </c>
      <c r="C56" s="34"/>
      <c r="D56" s="35"/>
      <c r="E56" s="16" t="str">
        <f t="shared" si="8"/>
        <v>saisie incorrecte</v>
      </c>
      <c r="F56" s="18" t="s">
        <v>23</v>
      </c>
    </row>
    <row r="57" spans="2:6" ht="14" x14ac:dyDescent="0.3">
      <c r="B57" s="33" t="s">
        <v>11</v>
      </c>
      <c r="C57" s="34"/>
      <c r="D57" s="35"/>
      <c r="E57" s="16" t="str">
        <f t="shared" si="8"/>
        <v>saisie incorrecte</v>
      </c>
      <c r="F57" s="18" t="s">
        <v>24</v>
      </c>
    </row>
    <row r="59" spans="2:6" x14ac:dyDescent="0.25">
      <c r="B59" s="1" t="str">
        <f>'Page de garde'!$B$13</f>
        <v xml:space="preserve">Nom du candidat : </v>
      </c>
    </row>
  </sheetData>
  <mergeCells count="7">
    <mergeCell ref="C23:E23"/>
    <mergeCell ref="C30:E30"/>
    <mergeCell ref="C6:E6"/>
    <mergeCell ref="B2:F2"/>
    <mergeCell ref="C37:E37"/>
    <mergeCell ref="C19:E19"/>
    <mergeCell ref="C15:E15"/>
  </mergeCells>
  <phoneticPr fontId="5" type="noConversion"/>
  <pageMargins left="0.78740157499999996" right="0.78740157499999996" top="0.56000000000000005" bottom="0.984251969" header="0.4921259845" footer="0.4921259845"/>
  <pageSetup paperSize="9" scale="51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64BBB-CB41-4F1F-9521-6CE161FBC687}">
  <dimension ref="A1:F40"/>
  <sheetViews>
    <sheetView showGridLines="0" workbookViewId="0">
      <selection activeCell="H27" sqref="H27"/>
    </sheetView>
  </sheetViews>
  <sheetFormatPr baseColWidth="10" defaultRowHeight="12.5" x14ac:dyDescent="0.25"/>
  <cols>
    <col min="1" max="1" width="27" bestFit="1" customWidth="1"/>
    <col min="2" max="2" width="10.1796875" bestFit="1" customWidth="1"/>
    <col min="5" max="5" width="11.81640625" bestFit="1" customWidth="1"/>
    <col min="6" max="6" width="11.7265625" bestFit="1" customWidth="1"/>
  </cols>
  <sheetData>
    <row r="1" spans="1:6" ht="90" customHeight="1" x14ac:dyDescent="0.25">
      <c r="A1" s="1"/>
      <c r="B1" s="1"/>
      <c r="C1" s="1"/>
      <c r="D1" s="1"/>
      <c r="E1" s="1"/>
      <c r="F1" s="1"/>
    </row>
    <row r="2" spans="1:6" ht="20" x14ac:dyDescent="0.25">
      <c r="A2" s="77" t="s">
        <v>58</v>
      </c>
      <c r="B2" s="77"/>
      <c r="C2" s="77"/>
      <c r="D2" s="77"/>
      <c r="E2" s="77"/>
      <c r="F2" s="77"/>
    </row>
    <row r="4" spans="1:6" ht="13" x14ac:dyDescent="0.3">
      <c r="A4" s="64" t="s">
        <v>60</v>
      </c>
      <c r="B4" s="64" t="s">
        <v>61</v>
      </c>
      <c r="C4" s="64" t="s">
        <v>62</v>
      </c>
      <c r="D4" s="64" t="s">
        <v>63</v>
      </c>
      <c r="E4" s="64" t="s">
        <v>64</v>
      </c>
      <c r="F4" s="64" t="s">
        <v>65</v>
      </c>
    </row>
    <row r="5" spans="1:6" x14ac:dyDescent="0.25">
      <c r="A5" s="65" t="str">
        <f>'BPU Cafétéria'!B8</f>
        <v>Formule étudiant conventionné</v>
      </c>
      <c r="B5" s="66">
        <v>10000</v>
      </c>
      <c r="C5" s="67">
        <f>'BPU Cafétéria'!E8</f>
        <v>0</v>
      </c>
      <c r="D5" s="67" t="str">
        <f>'BPU Cafétéria'!G8</f>
        <v/>
      </c>
      <c r="E5" s="68">
        <f>C5*B5</f>
        <v>0</v>
      </c>
      <c r="F5" s="68" t="e">
        <f>D5*B5</f>
        <v>#VALUE!</v>
      </c>
    </row>
    <row r="6" spans="1:6" x14ac:dyDescent="0.25">
      <c r="A6" s="69" t="str">
        <f>'BPU Cafétéria'!B9</f>
        <v>Formule 1 plat + 1 périphérique</v>
      </c>
      <c r="B6" s="70">
        <v>5000</v>
      </c>
      <c r="C6" s="71">
        <f>'BPU Cafétéria'!E9</f>
        <v>0</v>
      </c>
      <c r="D6" s="71" t="str">
        <f>'BPU Cafétéria'!G9</f>
        <v/>
      </c>
      <c r="E6" s="72">
        <f t="shared" ref="E6:E23" si="0">C6*B6</f>
        <v>0</v>
      </c>
      <c r="F6" s="72" t="e">
        <f t="shared" ref="F6:F23" si="1">D6*B6</f>
        <v>#VALUE!</v>
      </c>
    </row>
    <row r="7" spans="1:6" x14ac:dyDescent="0.25">
      <c r="A7" s="69" t="str">
        <f>'BPU Cafétéria'!B10</f>
        <v>Formule 1 plat + 2 périphériques</v>
      </c>
      <c r="B7" s="70">
        <v>2000</v>
      </c>
      <c r="C7" s="71">
        <f>'BPU Cafétéria'!E10</f>
        <v>0</v>
      </c>
      <c r="D7" s="71" t="str">
        <f>'BPU Cafétéria'!G10</f>
        <v/>
      </c>
      <c r="E7" s="72">
        <f t="shared" si="0"/>
        <v>0</v>
      </c>
      <c r="F7" s="72" t="e">
        <f t="shared" si="1"/>
        <v>#VALUE!</v>
      </c>
    </row>
    <row r="8" spans="1:6" x14ac:dyDescent="0.25">
      <c r="A8" s="69" t="str">
        <f>'BPU Cafétéria'!C39</f>
        <v>Pâtes cuisinées</v>
      </c>
      <c r="B8" s="70">
        <v>2500</v>
      </c>
      <c r="C8" s="71">
        <f>'BPU Cafétéria'!E39</f>
        <v>0</v>
      </c>
      <c r="D8" s="71" t="str">
        <f>'BPU Cafétéria'!G39</f>
        <v/>
      </c>
      <c r="E8" s="72">
        <f t="shared" ref="E8" si="2">C8*B8</f>
        <v>0</v>
      </c>
      <c r="F8" s="72" t="e">
        <f t="shared" ref="F8" si="3">D8*B8</f>
        <v>#VALUE!</v>
      </c>
    </row>
    <row r="9" spans="1:6" x14ac:dyDescent="0.25">
      <c r="A9" s="73" t="str">
        <f>'BPU Cafétéria'!C19</f>
        <v>Café Expresso</v>
      </c>
      <c r="B9" s="70">
        <v>10000</v>
      </c>
      <c r="C9" s="71">
        <f>'BPU Cafétéria'!E19</f>
        <v>0</v>
      </c>
      <c r="D9" s="71" t="str">
        <f>'BPU Cafétéria'!G19</f>
        <v/>
      </c>
      <c r="E9" s="72">
        <f t="shared" si="0"/>
        <v>0</v>
      </c>
      <c r="F9" s="72" t="e">
        <f t="shared" si="1"/>
        <v>#VALUE!</v>
      </c>
    </row>
    <row r="10" spans="1:6" x14ac:dyDescent="0.25">
      <c r="A10" s="73" t="str">
        <f>'BPU Cafétéria'!C20</f>
        <v>Double Expresso</v>
      </c>
      <c r="B10" s="70">
        <v>900</v>
      </c>
      <c r="C10" s="71">
        <f>'BPU Cafétéria'!E20</f>
        <v>0</v>
      </c>
      <c r="D10" s="71" t="str">
        <f>'BPU Cafétéria'!G20</f>
        <v/>
      </c>
      <c r="E10" s="72">
        <f t="shared" ref="E10" si="4">C10*B10</f>
        <v>0</v>
      </c>
      <c r="F10" s="72" t="e">
        <f t="shared" ref="F10" si="5">D10*B10</f>
        <v>#VALUE!</v>
      </c>
    </row>
    <row r="11" spans="1:6" x14ac:dyDescent="0.25">
      <c r="A11" s="73" t="str">
        <f>'BPU Cafétéria'!C21</f>
        <v>Café Filtre</v>
      </c>
      <c r="B11" s="70">
        <v>9000</v>
      </c>
      <c r="C11" s="71">
        <f>'BPU Cafétéria'!E21</f>
        <v>0</v>
      </c>
      <c r="D11" s="71" t="str">
        <f>'BPU Cafétéria'!G21</f>
        <v/>
      </c>
      <c r="E11" s="72">
        <f t="shared" si="0"/>
        <v>0</v>
      </c>
      <c r="F11" s="72" t="e">
        <f t="shared" si="1"/>
        <v>#VALUE!</v>
      </c>
    </row>
    <row r="12" spans="1:6" x14ac:dyDescent="0.25">
      <c r="A12" s="73" t="str">
        <f>'BPU Cafétéria'!C22</f>
        <v>Cappuccino</v>
      </c>
      <c r="B12" s="70">
        <v>1800</v>
      </c>
      <c r="C12" s="71">
        <f>'BPU Cafétéria'!E22</f>
        <v>0</v>
      </c>
      <c r="D12" s="71" t="str">
        <f>'BPU Cafétéria'!G22</f>
        <v/>
      </c>
      <c r="E12" s="72">
        <f t="shared" si="0"/>
        <v>0</v>
      </c>
      <c r="F12" s="72" t="e">
        <f t="shared" si="1"/>
        <v>#VALUE!</v>
      </c>
    </row>
    <row r="13" spans="1:6" x14ac:dyDescent="0.25">
      <c r="A13" s="73" t="str">
        <f>'BPU Cafétéria'!C23</f>
        <v>Thé</v>
      </c>
      <c r="B13" s="70">
        <v>950</v>
      </c>
      <c r="C13" s="71">
        <f>'BPU Cafétéria'!E23</f>
        <v>0</v>
      </c>
      <c r="D13" s="71" t="str">
        <f>'BPU Cafétéria'!G23</f>
        <v/>
      </c>
      <c r="E13" s="72">
        <f t="shared" si="0"/>
        <v>0</v>
      </c>
      <c r="F13" s="72" t="e">
        <f t="shared" si="1"/>
        <v>#VALUE!</v>
      </c>
    </row>
    <row r="14" spans="1:6" x14ac:dyDescent="0.25">
      <c r="A14" s="73" t="str">
        <f>'BPU Cafétéria'!C25</f>
        <v>Chocolat Chaud</v>
      </c>
      <c r="B14" s="70">
        <v>750</v>
      </c>
      <c r="C14" s="71">
        <f>'BPU Cafétéria'!E25</f>
        <v>0</v>
      </c>
      <c r="D14" s="71" t="str">
        <f>'BPU Cafétéria'!G25</f>
        <v/>
      </c>
      <c r="E14" s="72">
        <f t="shared" si="0"/>
        <v>0</v>
      </c>
      <c r="F14" s="72" t="e">
        <f t="shared" si="1"/>
        <v>#VALUE!</v>
      </c>
    </row>
    <row r="15" spans="1:6" x14ac:dyDescent="0.25">
      <c r="A15" s="69" t="s">
        <v>187</v>
      </c>
      <c r="B15" s="70">
        <v>2000</v>
      </c>
      <c r="C15" s="71" t="e">
        <f>AVERAGE('BPU Cafétéria'!E29:E38)</f>
        <v>#DIV/0!</v>
      </c>
      <c r="D15" s="71" t="e">
        <f>AVERAGE('BPU Cafétéria'!G29:G38)</f>
        <v>#DIV/0!</v>
      </c>
      <c r="E15" s="72" t="e">
        <f t="shared" ref="E15" si="6">C15*B15</f>
        <v>#DIV/0!</v>
      </c>
      <c r="F15" s="72" t="e">
        <f t="shared" ref="F15" si="7">D15*B15</f>
        <v>#DIV/0!</v>
      </c>
    </row>
    <row r="16" spans="1:6" x14ac:dyDescent="0.25">
      <c r="A16" s="69" t="s">
        <v>188</v>
      </c>
      <c r="B16" s="70">
        <v>2500</v>
      </c>
      <c r="C16" s="71" t="e">
        <f>AVERAGE('BPU Cafétéria'!E39:E48)</f>
        <v>#DIV/0!</v>
      </c>
      <c r="D16" s="71" t="e">
        <f>AVERAGE('BPU Cafétéria'!G39:G48)</f>
        <v>#DIV/0!</v>
      </c>
      <c r="E16" s="72" t="e">
        <f t="shared" ref="E16" si="8">C16*B16</f>
        <v>#DIV/0!</v>
      </c>
      <c r="F16" s="72" t="e">
        <f t="shared" ref="F16" si="9">D16*B16</f>
        <v>#DIV/0!</v>
      </c>
    </row>
    <row r="17" spans="1:6" x14ac:dyDescent="0.25">
      <c r="A17" s="69" t="s">
        <v>189</v>
      </c>
      <c r="B17" s="70">
        <v>2500</v>
      </c>
      <c r="C17" s="71" t="e">
        <f>AVERAGE('BPU Cafétéria'!E49:E58)</f>
        <v>#DIV/0!</v>
      </c>
      <c r="D17" s="71" t="e">
        <f>AVERAGE('BPU Cafétéria'!G49:G58)</f>
        <v>#DIV/0!</v>
      </c>
      <c r="E17" s="72" t="e">
        <f t="shared" ref="E17" si="10">C17*B17</f>
        <v>#DIV/0!</v>
      </c>
      <c r="F17" s="72" t="e">
        <f t="shared" ref="F17" si="11">D17*B17</f>
        <v>#DIV/0!</v>
      </c>
    </row>
    <row r="18" spans="1:6" x14ac:dyDescent="0.25">
      <c r="A18" s="69" t="s">
        <v>190</v>
      </c>
      <c r="B18" s="70">
        <v>2000</v>
      </c>
      <c r="C18" s="71" t="e">
        <f>AVERAGE('BPU Cafétéria'!E59:E68)</f>
        <v>#DIV/0!</v>
      </c>
      <c r="D18" s="71" t="e">
        <f>AVERAGE('BPU Cafétéria'!G59:G68)</f>
        <v>#DIV/0!</v>
      </c>
      <c r="E18" s="72" t="e">
        <f t="shared" ref="E18" si="12">C18*B18</f>
        <v>#DIV/0!</v>
      </c>
      <c r="F18" s="72" t="e">
        <f t="shared" ref="F18" si="13">D18*B18</f>
        <v>#DIV/0!</v>
      </c>
    </row>
    <row r="19" spans="1:6" x14ac:dyDescent="0.25">
      <c r="A19" s="69" t="s">
        <v>191</v>
      </c>
      <c r="B19" s="70">
        <v>2000</v>
      </c>
      <c r="C19" s="71" t="e">
        <f>AVERAGE('BPU Cafétéria'!E69:E78)</f>
        <v>#DIV/0!</v>
      </c>
      <c r="D19" s="71" t="e">
        <f>AVERAGE('BPU Cafétéria'!F69:F78)</f>
        <v>#DIV/0!</v>
      </c>
      <c r="E19" s="72" t="e">
        <f t="shared" ref="E19" si="14">C19*B19</f>
        <v>#DIV/0!</v>
      </c>
      <c r="F19" s="72" t="e">
        <f t="shared" ref="F19" si="15">D19*B19</f>
        <v>#DIV/0!</v>
      </c>
    </row>
    <row r="20" spans="1:6" x14ac:dyDescent="0.25">
      <c r="A20" s="69" t="s">
        <v>192</v>
      </c>
      <c r="B20" s="70">
        <v>2000</v>
      </c>
      <c r="C20" s="71" t="e">
        <f>AVERAGE('BPU Cafétéria'!E79:E88)</f>
        <v>#DIV/0!</v>
      </c>
      <c r="D20" s="71" t="e">
        <f>AVERAGE('BPU Cafétéria'!G79:G88)</f>
        <v>#DIV/0!</v>
      </c>
      <c r="E20" s="72" t="e">
        <f t="shared" ref="E20" si="16">C20*B20</f>
        <v>#DIV/0!</v>
      </c>
      <c r="F20" s="72" t="e">
        <f t="shared" ref="F20" si="17">D20*B20</f>
        <v>#DIV/0!</v>
      </c>
    </row>
    <row r="21" spans="1:6" x14ac:dyDescent="0.25">
      <c r="A21" s="73" t="str">
        <f>'BPU Cafétéria'!C89</f>
        <v>Pain au chocolat</v>
      </c>
      <c r="B21" s="70">
        <v>4200</v>
      </c>
      <c r="C21" s="71">
        <f>'BPU Cafétéria'!E89</f>
        <v>0</v>
      </c>
      <c r="D21" s="71" t="str">
        <f>'BPU Cafétéria'!G89</f>
        <v/>
      </c>
      <c r="E21" s="72">
        <f t="shared" si="0"/>
        <v>0</v>
      </c>
      <c r="F21" s="72" t="e">
        <f t="shared" si="1"/>
        <v>#VALUE!</v>
      </c>
    </row>
    <row r="22" spans="1:6" x14ac:dyDescent="0.25">
      <c r="A22" s="73" t="str">
        <f>'BPU Cafétéria'!C91</f>
        <v>Croissant</v>
      </c>
      <c r="B22" s="70">
        <v>2200</v>
      </c>
      <c r="C22" s="71">
        <f>'BPU Cafétéria'!E91</f>
        <v>0</v>
      </c>
      <c r="D22" s="71" t="str">
        <f>'BPU Cafétéria'!G91</f>
        <v/>
      </c>
      <c r="E22" s="72">
        <f t="shared" si="0"/>
        <v>0</v>
      </c>
      <c r="F22" s="72" t="e">
        <f t="shared" si="1"/>
        <v>#VALUE!</v>
      </c>
    </row>
    <row r="23" spans="1:6" x14ac:dyDescent="0.25">
      <c r="A23" s="69" t="s">
        <v>194</v>
      </c>
      <c r="B23" s="70"/>
      <c r="C23" s="71" t="e">
        <f>AVERAGE('BPU Cafétéria'!E99:E108)</f>
        <v>#DIV/0!</v>
      </c>
      <c r="D23" s="71" t="e">
        <f>AVERAGE('BPU Cafétéria'!G99:G108)</f>
        <v>#DIV/0!</v>
      </c>
      <c r="E23" s="72" t="e">
        <f t="shared" si="0"/>
        <v>#DIV/0!</v>
      </c>
      <c r="F23" s="72" t="e">
        <f t="shared" si="1"/>
        <v>#DIV/0!</v>
      </c>
    </row>
    <row r="24" spans="1:6" x14ac:dyDescent="0.25">
      <c r="A24" s="69" t="s">
        <v>193</v>
      </c>
      <c r="B24" s="70"/>
      <c r="C24" s="71" t="e">
        <f>AVERAGE('BPU Cafétéria'!E109:E118)</f>
        <v>#DIV/0!</v>
      </c>
      <c r="D24" s="71" t="e">
        <f>AVERAGE('BPU Cafétéria'!G109:G118)</f>
        <v>#DIV/0!</v>
      </c>
      <c r="E24" s="72" t="e">
        <f t="shared" ref="E24" si="18">C24*B24</f>
        <v>#DIV/0!</v>
      </c>
      <c r="F24" s="72" t="e">
        <f t="shared" ref="F24" si="19">D24*B24</f>
        <v>#DIV/0!</v>
      </c>
    </row>
    <row r="25" spans="1:6" x14ac:dyDescent="0.25">
      <c r="A25" s="73"/>
      <c r="B25" s="70"/>
      <c r="C25" s="73"/>
      <c r="D25" s="73"/>
      <c r="E25" s="72"/>
      <c r="F25" s="72"/>
    </row>
    <row r="26" spans="1:6" x14ac:dyDescent="0.25">
      <c r="A26" s="73"/>
      <c r="B26" s="70"/>
      <c r="C26" s="73"/>
      <c r="D26" s="73"/>
      <c r="E26" s="72"/>
      <c r="F26" s="72"/>
    </row>
    <row r="27" spans="1:6" x14ac:dyDescent="0.25">
      <c r="A27" s="73"/>
      <c r="B27" s="70"/>
      <c r="C27" s="73"/>
      <c r="D27" s="73"/>
      <c r="E27" s="72"/>
      <c r="F27" s="72"/>
    </row>
    <row r="28" spans="1:6" x14ac:dyDescent="0.25">
      <c r="A28" s="73"/>
      <c r="B28" s="70"/>
      <c r="C28" s="73"/>
      <c r="D28" s="73"/>
      <c r="E28" s="72"/>
      <c r="F28" s="72"/>
    </row>
    <row r="29" spans="1:6" x14ac:dyDescent="0.25">
      <c r="A29" s="73"/>
      <c r="B29" s="70"/>
      <c r="C29" s="73"/>
      <c r="D29" s="73"/>
      <c r="E29" s="72"/>
      <c r="F29" s="72"/>
    </row>
    <row r="30" spans="1:6" x14ac:dyDescent="0.25">
      <c r="A30" s="73"/>
      <c r="B30" s="70"/>
      <c r="C30" s="73"/>
      <c r="D30" s="73"/>
      <c r="E30" s="72"/>
      <c r="F30" s="72"/>
    </row>
    <row r="31" spans="1:6" x14ac:dyDescent="0.25">
      <c r="A31" s="74"/>
      <c r="B31" s="75"/>
      <c r="C31" s="74"/>
      <c r="D31" s="74"/>
      <c r="E31" s="74"/>
      <c r="F31" s="74"/>
    </row>
    <row r="32" spans="1:6" ht="13" x14ac:dyDescent="0.3">
      <c r="A32" s="60"/>
      <c r="B32" s="61"/>
      <c r="C32" s="62" t="s">
        <v>84</v>
      </c>
      <c r="D32" s="63"/>
      <c r="E32" s="59" t="e">
        <f>SUM(E5:E30)</f>
        <v>#DIV/0!</v>
      </c>
      <c r="F32" s="59" t="e">
        <f>SUM(F5:F30)</f>
        <v>#VALUE!</v>
      </c>
    </row>
    <row r="33" spans="1:2" x14ac:dyDescent="0.25">
      <c r="B33" s="51"/>
    </row>
    <row r="34" spans="1:2" x14ac:dyDescent="0.25">
      <c r="B34" s="51"/>
    </row>
    <row r="35" spans="1:2" x14ac:dyDescent="0.25">
      <c r="B35" s="51"/>
    </row>
    <row r="36" spans="1:2" x14ac:dyDescent="0.25">
      <c r="B36" s="51"/>
    </row>
    <row r="40" spans="1:2" x14ac:dyDescent="0.25">
      <c r="A40" t="str">
        <f>'Page de garde'!B13</f>
        <v xml:space="preserve">Nom du candidat : </v>
      </c>
    </row>
  </sheetData>
  <mergeCells count="1">
    <mergeCell ref="A2:F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B529AE933CB44399CFAC9D710DD0D7" ma:contentTypeVersion="14" ma:contentTypeDescription="Crée un document." ma:contentTypeScope="" ma:versionID="2f2ab08762e814f568ea729db5e2b06a">
  <xsd:schema xmlns:xsd="http://www.w3.org/2001/XMLSchema" xmlns:xs="http://www.w3.org/2001/XMLSchema" xmlns:p="http://schemas.microsoft.com/office/2006/metadata/properties" xmlns:ns2="1a0f80c4-df36-4e53-b5f3-0ec2f98d34f7" xmlns:ns3="775c1326-cb5a-4831-a222-f40fe23e1716" targetNamespace="http://schemas.microsoft.com/office/2006/metadata/properties" ma:root="true" ma:fieldsID="712be48043e3381bbaa3322dac8d6bdc" ns2:_="" ns3:_="">
    <xsd:import namespace="1a0f80c4-df36-4e53-b5f3-0ec2f98d34f7"/>
    <xsd:import namespace="775c1326-cb5a-4831-a222-f40fe23e1716"/>
    <xsd:element name="properties">
      <xsd:complexType>
        <xsd:sequence>
          <xsd:element name="documentManagement">
            <xsd:complexType>
              <xsd:all>
                <xsd:element ref="ns2:SharedWithDetails" minOccurs="0"/>
                <xsd:element ref="ns2:SharedWithUsers" minOccurs="0"/>
                <xsd:element ref="ns2:LastSharedByTime" minOccurs="0"/>
                <xsd:element ref="ns2:LastSharedByUser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0f80c4-df36-4e53-b5f3-0ec2f98d34f7" elementFormDefault="qualified">
    <xsd:import namespace="http://schemas.microsoft.com/office/2006/documentManagement/types"/>
    <xsd:import namespace="http://schemas.microsoft.com/office/infopath/2007/PartnerControls"/>
    <xsd:element name="SharedWithDetails" ma:index="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edWithUsers" ma:index="9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astSharedByTime" ma:index="10" nillable="true" ma:displayName="Dernier partage par heure" ma:internalName="LastSharedByTime" ma:readOnly="true">
      <xsd:simpleType>
        <xsd:restriction base="dms:DateTime"/>
      </xsd:simpleType>
    </xsd:element>
    <xsd:element name="LastSharedByUser" ma:index="11" nillable="true" ma:displayName="Dernier partage par heure par utilisateur" ma:description="" ma:internalName="LastSharedByUse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5c1326-cb5a-4831-a222-f40fe23e17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5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6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BE3DFB-7E98-457A-9039-12631E4409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0f80c4-df36-4e53-b5f3-0ec2f98d34f7"/>
    <ds:schemaRef ds:uri="775c1326-cb5a-4831-a222-f40fe23e17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0E05BB-1DF9-4853-9927-966DE6542A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BC33CA-883D-4256-9000-D3D4E651204F}">
  <ds:schemaRefs>
    <ds:schemaRef ds:uri="http://schemas.microsoft.com/office/2006/metadata/properties"/>
    <ds:schemaRef ds:uri="1a0f80c4-df36-4e53-b5f3-0ec2f98d34f7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dcmitype/"/>
    <ds:schemaRef ds:uri="http://purl.org/dc/elements/1.1/"/>
    <ds:schemaRef ds:uri="http://www.w3.org/XML/1998/namespace"/>
    <ds:schemaRef ds:uri="http://schemas.openxmlformats.org/package/2006/metadata/core-properties"/>
    <ds:schemaRef ds:uri="775c1326-cb5a-4831-a222-f40fe23e17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Page de garde</vt:lpstr>
      <vt:lpstr>Frais de fonctionnement</vt:lpstr>
      <vt:lpstr>BPU Cafétéria</vt:lpstr>
      <vt:lpstr>BPU Prest Annexes</vt:lpstr>
      <vt:lpstr>DQE simplifié</vt:lpstr>
      <vt:lpstr>'Page de garde'!bthisisthelogo</vt:lpstr>
      <vt:lpstr>'BPU Cafétéria'!Zone_d_impression</vt:lpstr>
      <vt:lpstr>'BPU Prest Annexes'!Zone_d_impression</vt:lpstr>
      <vt:lpstr>'Frais de fonctionnement'!Zone_d_impression</vt:lpstr>
      <vt:lpstr>'Page de garde'!Zone_d_impression</vt:lpstr>
    </vt:vector>
  </TitlesOfParts>
  <Company>Cantineo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jacques.winsback@cantineo.fr</dc:creator>
  <cp:lastModifiedBy>Jacques WINSBACK</cp:lastModifiedBy>
  <cp:lastPrinted>2025-04-16T07:45:22Z</cp:lastPrinted>
  <dcterms:created xsi:type="dcterms:W3CDTF">2012-06-04T10:27:11Z</dcterms:created>
  <dcterms:modified xsi:type="dcterms:W3CDTF">2025-07-16T08:28:58Z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0x010100AAB529AE933CB44399CFAC9D710DD0D7</vt:lpwstr>
  </property>
</Properties>
</file>